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showInkAnnotation="0" codeName="Ten_skoroszyt" defaultThemeVersion="124226"/>
  <xr:revisionPtr revIDLastSave="0" documentId="13_ncr:1_{7BC2B332-E904-4C02-A2D5-5EFA65960B1A}" xr6:coauthVersionLast="47" xr6:coauthVersionMax="47" xr10:uidLastSave="{00000000-0000-0000-0000-000000000000}"/>
  <bookViews>
    <workbookView xWindow="-3580" yWindow="-14510" windowWidth="25820" windowHeight="14160" tabRatio="822" activeTab="9" xr2:uid="{00000000-000D-0000-FFFF-FFFF00000000}"/>
  </bookViews>
  <sheets>
    <sheet name="I ROK STAC" sheetId="19" r:id="rId1"/>
    <sheet name="II ROK STAC" sheetId="29" r:id="rId2"/>
    <sheet name="III ROK STAC" sheetId="30" r:id="rId3"/>
    <sheet name="IV ROK STAC" sheetId="33" r:id="rId4"/>
    <sheet name="V ROK STAC" sheetId="34" r:id="rId5"/>
    <sheet name="I ROK NS" sheetId="57" r:id="rId6"/>
    <sheet name="II ROK NS" sheetId="58" r:id="rId7"/>
    <sheet name="III ROK NS" sheetId="59" r:id="rId8"/>
    <sheet name="IV ROK NS" sheetId="60" r:id="rId9"/>
    <sheet name="V ROK NS" sheetId="6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61" l="1"/>
  <c r="O35" i="61" s="1"/>
  <c r="M34" i="61"/>
  <c r="O34" i="61" s="1"/>
  <c r="O33" i="61"/>
  <c r="M33" i="61"/>
  <c r="M32" i="61"/>
  <c r="M34" i="34"/>
  <c r="O34" i="34" s="1"/>
  <c r="U38" i="61"/>
  <c r="P38" i="61"/>
  <c r="AG37" i="61"/>
  <c r="AE37" i="61"/>
  <c r="AF37" i="61" s="1"/>
  <c r="AD36" i="61"/>
  <c r="Y35" i="61"/>
  <c r="AA35" i="61" s="1"/>
  <c r="Y33" i="61"/>
  <c r="AA33" i="61" s="1"/>
  <c r="AE32" i="61"/>
  <c r="AF32" i="61" s="1"/>
  <c r="AF36" i="61" s="1"/>
  <c r="Y32" i="61"/>
  <c r="AA32" i="61" s="1"/>
  <c r="AC29" i="61"/>
  <c r="AB29" i="61"/>
  <c r="AB38" i="61" s="1"/>
  <c r="X29" i="61"/>
  <c r="X38" i="61" s="1"/>
  <c r="W29" i="61"/>
  <c r="W38" i="61" s="1"/>
  <c r="V29" i="61"/>
  <c r="V38" i="61" s="1"/>
  <c r="U29" i="61"/>
  <c r="T29" i="61"/>
  <c r="T38" i="61" s="1"/>
  <c r="S29" i="61"/>
  <c r="S38" i="61" s="1"/>
  <c r="R29" i="61"/>
  <c r="R38" i="61" s="1"/>
  <c r="Q29" i="61"/>
  <c r="P29" i="61"/>
  <c r="L29" i="61"/>
  <c r="L38" i="61" s="1"/>
  <c r="K29" i="61"/>
  <c r="K38" i="61" s="1"/>
  <c r="J29" i="61"/>
  <c r="J38" i="61" s="1"/>
  <c r="I29" i="61"/>
  <c r="I38" i="61" s="1"/>
  <c r="H29" i="61"/>
  <c r="H38" i="61" s="1"/>
  <c r="G29" i="61"/>
  <c r="G38" i="61" s="1"/>
  <c r="F29" i="61"/>
  <c r="F38" i="61" s="1"/>
  <c r="AG28" i="61"/>
  <c r="Y28" i="61"/>
  <c r="M28" i="61"/>
  <c r="N28" i="61" s="1"/>
  <c r="AG27" i="61"/>
  <c r="Z27" i="61"/>
  <c r="Y27" i="61"/>
  <c r="AD27" i="61" s="1"/>
  <c r="AG26" i="61"/>
  <c r="Y26" i="61"/>
  <c r="M26" i="61"/>
  <c r="AD26" i="61" s="1"/>
  <c r="AG25" i="61"/>
  <c r="Y25" i="61"/>
  <c r="Z25" i="61" s="1"/>
  <c r="AA25" i="61" s="1"/>
  <c r="M25" i="61"/>
  <c r="N25" i="61" s="1"/>
  <c r="AG24" i="61"/>
  <c r="Y24" i="61"/>
  <c r="M24" i="61"/>
  <c r="AD24" i="61" s="1"/>
  <c r="AG23" i="61"/>
  <c r="AE23" i="61"/>
  <c r="AD23" i="61"/>
  <c r="AG22" i="61"/>
  <c r="Y22" i="61"/>
  <c r="Z22" i="61" s="1"/>
  <c r="AE22" i="61" s="1"/>
  <c r="AG21" i="61"/>
  <c r="Y21" i="61"/>
  <c r="Z21" i="61" s="1"/>
  <c r="AA21" i="61" s="1"/>
  <c r="M21" i="61"/>
  <c r="AG20" i="61"/>
  <c r="Y20" i="61"/>
  <c r="M20" i="61"/>
  <c r="N20" i="61" s="1"/>
  <c r="Y19" i="61"/>
  <c r="M19" i="61"/>
  <c r="Y18" i="61"/>
  <c r="Z18" i="61" s="1"/>
  <c r="AA18" i="61" s="1"/>
  <c r="M18" i="61"/>
  <c r="AD17" i="61"/>
  <c r="AF17" i="61" s="1"/>
  <c r="M17" i="61"/>
  <c r="N17" i="61" s="1"/>
  <c r="AE17" i="61" s="1"/>
  <c r="Y16" i="61"/>
  <c r="AG15" i="61"/>
  <c r="AD15" i="61"/>
  <c r="Y15" i="61"/>
  <c r="M15" i="61"/>
  <c r="N15" i="61" s="1"/>
  <c r="AG14" i="61"/>
  <c r="Y14" i="61"/>
  <c r="Z14" i="61" s="1"/>
  <c r="AA14" i="61" s="1"/>
  <c r="M14" i="61"/>
  <c r="AG13" i="61"/>
  <c r="Y13" i="61"/>
  <c r="AG42" i="60"/>
  <c r="AE42" i="60"/>
  <c r="Y42" i="60"/>
  <c r="AA42" i="60" s="1"/>
  <c r="AD42" i="60" s="1"/>
  <c r="AD39" i="60"/>
  <c r="M38" i="60"/>
  <c r="O38" i="60" s="1"/>
  <c r="M35" i="60"/>
  <c r="O35" i="60" s="1"/>
  <c r="AE34" i="60"/>
  <c r="AF34" i="60" s="1"/>
  <c r="AF39" i="60" s="1"/>
  <c r="M34" i="60"/>
  <c r="AB31" i="60"/>
  <c r="AB43" i="60" s="1"/>
  <c r="X31" i="60"/>
  <c r="X43" i="60" s="1"/>
  <c r="W31" i="60"/>
  <c r="W43" i="60" s="1"/>
  <c r="V31" i="60"/>
  <c r="V43" i="60" s="1"/>
  <c r="U31" i="60"/>
  <c r="U43" i="60" s="1"/>
  <c r="T31" i="60"/>
  <c r="T43" i="60" s="1"/>
  <c r="S31" i="60"/>
  <c r="S43" i="60" s="1"/>
  <c r="R31" i="60"/>
  <c r="R43" i="60" s="1"/>
  <c r="Q31" i="60"/>
  <c r="P31" i="60"/>
  <c r="P43" i="60" s="1"/>
  <c r="L31" i="60"/>
  <c r="L43" i="60" s="1"/>
  <c r="K31" i="60"/>
  <c r="K43" i="60" s="1"/>
  <c r="J31" i="60"/>
  <c r="J43" i="60" s="1"/>
  <c r="I31" i="60"/>
  <c r="I43" i="60" s="1"/>
  <c r="H31" i="60"/>
  <c r="H43" i="60" s="1"/>
  <c r="G31" i="60"/>
  <c r="G43" i="60" s="1"/>
  <c r="F31" i="60"/>
  <c r="F43" i="60" s="1"/>
  <c r="AG30" i="60"/>
  <c r="Y30" i="60"/>
  <c r="AD30" i="60" s="1"/>
  <c r="AG29" i="60"/>
  <c r="M29" i="60"/>
  <c r="AG28" i="60"/>
  <c r="Y28" i="60"/>
  <c r="M28" i="60"/>
  <c r="N28" i="60" s="1"/>
  <c r="AG27" i="60"/>
  <c r="Y27" i="60"/>
  <c r="Z27" i="60" s="1"/>
  <c r="AA27" i="60" s="1"/>
  <c r="M27" i="60"/>
  <c r="AG26" i="60"/>
  <c r="Y26" i="60"/>
  <c r="AD26" i="60" s="1"/>
  <c r="AG25" i="60"/>
  <c r="AD25" i="60"/>
  <c r="M25" i="60"/>
  <c r="N25" i="60" s="1"/>
  <c r="AG24" i="60"/>
  <c r="Y24" i="60"/>
  <c r="AD24" i="60" s="1"/>
  <c r="AG23" i="60"/>
  <c r="Y23" i="60"/>
  <c r="M23" i="60"/>
  <c r="AG22" i="60"/>
  <c r="Y22" i="60"/>
  <c r="Z22" i="60" s="1"/>
  <c r="AA22" i="60" s="1"/>
  <c r="M22" i="60"/>
  <c r="AG21" i="60"/>
  <c r="Y21" i="60"/>
  <c r="M21" i="60"/>
  <c r="AG20" i="60"/>
  <c r="Y20" i="60"/>
  <c r="Z20" i="60" s="1"/>
  <c r="AA20" i="60" s="1"/>
  <c r="M20" i="60"/>
  <c r="AG19" i="60"/>
  <c r="M19" i="60"/>
  <c r="AG18" i="60"/>
  <c r="AD18" i="60"/>
  <c r="M18" i="60"/>
  <c r="AG17" i="60"/>
  <c r="M17" i="60"/>
  <c r="N17" i="60" s="1"/>
  <c r="AE17" i="60" s="1"/>
  <c r="AG16" i="60"/>
  <c r="M16" i="60"/>
  <c r="AD16" i="60" s="1"/>
  <c r="AG15" i="60"/>
  <c r="M15" i="60"/>
  <c r="AG14" i="60"/>
  <c r="Y14" i="60"/>
  <c r="AD14" i="60" s="1"/>
  <c r="AG13" i="60"/>
  <c r="AD13" i="60"/>
  <c r="M13" i="60"/>
  <c r="N13" i="60" s="1"/>
  <c r="J49" i="59"/>
  <c r="AG48" i="59"/>
  <c r="AE48" i="59"/>
  <c r="AD48" i="59"/>
  <c r="AF48" i="59" s="1"/>
  <c r="Y48" i="59"/>
  <c r="AA48" i="59" s="1"/>
  <c r="AD45" i="59"/>
  <c r="M45" i="59"/>
  <c r="M44" i="59"/>
  <c r="O43" i="59"/>
  <c r="M43" i="59"/>
  <c r="M42" i="59"/>
  <c r="AE41" i="59"/>
  <c r="AE45" i="59" s="1"/>
  <c r="M41" i="59"/>
  <c r="AB38" i="59"/>
  <c r="AB49" i="59" s="1"/>
  <c r="X38" i="59"/>
  <c r="X49" i="59" s="1"/>
  <c r="W38" i="59"/>
  <c r="W49" i="59" s="1"/>
  <c r="V38" i="59"/>
  <c r="V49" i="59" s="1"/>
  <c r="U38" i="59"/>
  <c r="U49" i="59" s="1"/>
  <c r="T38" i="59"/>
  <c r="T49" i="59" s="1"/>
  <c r="S38" i="59"/>
  <c r="S49" i="59" s="1"/>
  <c r="R38" i="59"/>
  <c r="R49" i="59" s="1"/>
  <c r="Q38" i="59"/>
  <c r="P38" i="59"/>
  <c r="P49" i="59" s="1"/>
  <c r="L38" i="59"/>
  <c r="L49" i="59" s="1"/>
  <c r="K38" i="59"/>
  <c r="K49" i="59" s="1"/>
  <c r="J38" i="59"/>
  <c r="I38" i="59"/>
  <c r="I49" i="59" s="1"/>
  <c r="H38" i="59"/>
  <c r="H49" i="59" s="1"/>
  <c r="G38" i="59"/>
  <c r="G49" i="59" s="1"/>
  <c r="F38" i="59"/>
  <c r="F49" i="59" s="1"/>
  <c r="AG37" i="59"/>
  <c r="Y37" i="59"/>
  <c r="AG36" i="59"/>
  <c r="AD36" i="59"/>
  <c r="M36" i="59"/>
  <c r="AG35" i="59"/>
  <c r="Y35" i="59"/>
  <c r="Z35" i="59" s="1"/>
  <c r="AE35" i="59" s="1"/>
  <c r="AG34" i="59"/>
  <c r="Y34" i="59"/>
  <c r="Z34" i="59" s="1"/>
  <c r="M34" i="59"/>
  <c r="AG33" i="59"/>
  <c r="N33" i="59"/>
  <c r="AE33" i="59" s="1"/>
  <c r="M33" i="59"/>
  <c r="AG32" i="59"/>
  <c r="AA32" i="59"/>
  <c r="Y32" i="59"/>
  <c r="Z32" i="59" s="1"/>
  <c r="AE32" i="59" s="1"/>
  <c r="AG31" i="59"/>
  <c r="Y31" i="59"/>
  <c r="Z31" i="59" s="1"/>
  <c r="M31" i="59"/>
  <c r="AG30" i="59"/>
  <c r="AD30" i="59"/>
  <c r="M30" i="59"/>
  <c r="AG29" i="59"/>
  <c r="Y29" i="59"/>
  <c r="Z29" i="59" s="1"/>
  <c r="AE29" i="59" s="1"/>
  <c r="AG28" i="59"/>
  <c r="AD28" i="59"/>
  <c r="Y28" i="59"/>
  <c r="Z28" i="59" s="1"/>
  <c r="AE28" i="59" s="1"/>
  <c r="AF28" i="59" s="1"/>
  <c r="AG27" i="59"/>
  <c r="M27" i="59"/>
  <c r="AG26" i="59"/>
  <c r="Z26" i="59"/>
  <c r="AE26" i="59" s="1"/>
  <c r="Y26" i="59"/>
  <c r="AG25" i="59"/>
  <c r="Y25" i="59"/>
  <c r="Z25" i="59" s="1"/>
  <c r="AE25" i="59" s="1"/>
  <c r="AG24" i="59"/>
  <c r="AD24" i="59"/>
  <c r="Y24" i="59"/>
  <c r="Z24" i="59" s="1"/>
  <c r="AE24" i="59" s="1"/>
  <c r="AF24" i="59" s="1"/>
  <c r="AG23" i="59"/>
  <c r="M23" i="59"/>
  <c r="AG22" i="59"/>
  <c r="N22" i="59"/>
  <c r="AE22" i="59" s="1"/>
  <c r="M22" i="59"/>
  <c r="AG21" i="59"/>
  <c r="O21" i="59"/>
  <c r="M21" i="59"/>
  <c r="N21" i="59" s="1"/>
  <c r="AE21" i="59" s="1"/>
  <c r="AG20" i="59"/>
  <c r="Y20" i="59"/>
  <c r="AD19" i="59"/>
  <c r="Y19" i="59"/>
  <c r="Y18" i="59"/>
  <c r="M18" i="59"/>
  <c r="M17" i="59"/>
  <c r="N17" i="59" s="1"/>
  <c r="AE17" i="59" s="1"/>
  <c r="M16" i="59"/>
  <c r="M15" i="59"/>
  <c r="N15" i="59" s="1"/>
  <c r="AE15" i="59" s="1"/>
  <c r="AG14" i="59"/>
  <c r="Z14" i="59"/>
  <c r="Y14" i="59"/>
  <c r="M14" i="59"/>
  <c r="AG13" i="59"/>
  <c r="AD13" i="59"/>
  <c r="N13" i="59"/>
  <c r="M13" i="59"/>
  <c r="AB42" i="58"/>
  <c r="W42" i="58"/>
  <c r="V42" i="58"/>
  <c r="U42" i="58"/>
  <c r="T42" i="58"/>
  <c r="AG41" i="58"/>
  <c r="AE41" i="58"/>
  <c r="AA41" i="58"/>
  <c r="AD41" i="58" s="1"/>
  <c r="Y41" i="58"/>
  <c r="Y38" i="58"/>
  <c r="Z38" i="58" s="1"/>
  <c r="Z39" i="58" s="1"/>
  <c r="Y37" i="58"/>
  <c r="AF36" i="58"/>
  <c r="AF39" i="58" s="1"/>
  <c r="Y36" i="58"/>
  <c r="AB34" i="58"/>
  <c r="X34" i="58"/>
  <c r="X42" i="58" s="1"/>
  <c r="T34" i="58"/>
  <c r="S34" i="58"/>
  <c r="S42" i="58" s="1"/>
  <c r="R34" i="58"/>
  <c r="R42" i="58" s="1"/>
  <c r="P34" i="58"/>
  <c r="P42" i="58" s="1"/>
  <c r="L34" i="58"/>
  <c r="L42" i="58" s="1"/>
  <c r="K34" i="58"/>
  <c r="K42" i="58" s="1"/>
  <c r="J34" i="58"/>
  <c r="J42" i="58" s="1"/>
  <c r="I34" i="58"/>
  <c r="I42" i="58" s="1"/>
  <c r="H34" i="58"/>
  <c r="H42" i="58" s="1"/>
  <c r="G34" i="58"/>
  <c r="G42" i="58" s="1"/>
  <c r="F34" i="58"/>
  <c r="F42" i="58" s="1"/>
  <c r="AG33" i="58"/>
  <c r="Y33" i="58"/>
  <c r="Z33" i="58" s="1"/>
  <c r="N33" i="58"/>
  <c r="AE33" i="58" s="1"/>
  <c r="M33" i="58"/>
  <c r="AG32" i="58"/>
  <c r="Y32" i="58"/>
  <c r="AG31" i="58"/>
  <c r="Y31" i="58"/>
  <c r="AD31" i="58" s="1"/>
  <c r="M31" i="58"/>
  <c r="N31" i="58" s="1"/>
  <c r="AG30" i="58"/>
  <c r="M30" i="58"/>
  <c r="AD30" i="58" s="1"/>
  <c r="AG29" i="58"/>
  <c r="Y29" i="58"/>
  <c r="AG28" i="58"/>
  <c r="Y28" i="58"/>
  <c r="AD28" i="58" s="1"/>
  <c r="AG27" i="58"/>
  <c r="Y27" i="58"/>
  <c r="AG26" i="58"/>
  <c r="AD26" i="58"/>
  <c r="AF26" i="58" s="1"/>
  <c r="N26" i="58"/>
  <c r="AE26" i="58" s="1"/>
  <c r="M26" i="58"/>
  <c r="AG25" i="58"/>
  <c r="Y25" i="58"/>
  <c r="AG24" i="58"/>
  <c r="M24" i="58"/>
  <c r="AD24" i="58" s="1"/>
  <c r="AG23" i="58"/>
  <c r="Y23" i="58"/>
  <c r="AG22" i="58"/>
  <c r="AD22" i="58"/>
  <c r="Z22" i="58"/>
  <c r="AE22" i="58" s="1"/>
  <c r="AF22" i="58" s="1"/>
  <c r="Y22" i="58"/>
  <c r="AG21" i="58"/>
  <c r="Y21" i="58"/>
  <c r="AG20" i="58"/>
  <c r="Y20" i="58"/>
  <c r="Z20" i="58" s="1"/>
  <c r="AG19" i="58"/>
  <c r="Y19" i="58"/>
  <c r="AG18" i="58"/>
  <c r="AD18" i="58"/>
  <c r="Y18" i="58"/>
  <c r="Z18" i="58" s="1"/>
  <c r="AE18" i="58" s="1"/>
  <c r="AG17" i="58"/>
  <c r="Y17" i="58"/>
  <c r="AG16" i="58"/>
  <c r="M16" i="58"/>
  <c r="AD16" i="58" s="1"/>
  <c r="AG15" i="58"/>
  <c r="M15" i="58"/>
  <c r="AD15" i="58" s="1"/>
  <c r="AG14" i="58"/>
  <c r="M14" i="58"/>
  <c r="N14" i="58" s="1"/>
  <c r="AG13" i="58"/>
  <c r="M13" i="58"/>
  <c r="AB42" i="57"/>
  <c r="W42" i="57"/>
  <c r="V42" i="57"/>
  <c r="U42" i="57"/>
  <c r="R42" i="57"/>
  <c r="K42" i="57"/>
  <c r="J42" i="57"/>
  <c r="I42" i="57"/>
  <c r="AG41" i="57"/>
  <c r="AE41" i="57"/>
  <c r="AA41" i="57"/>
  <c r="AD41" i="57" s="1"/>
  <c r="AF41" i="57" s="1"/>
  <c r="Y41" i="57"/>
  <c r="Y37" i="57"/>
  <c r="Y35" i="57"/>
  <c r="Z35" i="57" s="1"/>
  <c r="AA35" i="57" s="1"/>
  <c r="Y34" i="57"/>
  <c r="Z34" i="57" s="1"/>
  <c r="AA34" i="57" s="1"/>
  <c r="AB31" i="57"/>
  <c r="X31" i="57"/>
  <c r="X42" i="57" s="1"/>
  <c r="T31" i="57"/>
  <c r="T42" i="57" s="1"/>
  <c r="S31" i="57"/>
  <c r="S42" i="57" s="1"/>
  <c r="R31" i="57"/>
  <c r="P31" i="57"/>
  <c r="P42" i="57" s="1"/>
  <c r="L31" i="57"/>
  <c r="L42" i="57" s="1"/>
  <c r="H31" i="57"/>
  <c r="H42" i="57" s="1"/>
  <c r="G31" i="57"/>
  <c r="G42" i="57" s="1"/>
  <c r="F31" i="57"/>
  <c r="F42" i="57" s="1"/>
  <c r="AF30" i="57"/>
  <c r="AG29" i="57"/>
  <c r="Y29" i="57"/>
  <c r="Z29" i="57" s="1"/>
  <c r="AG28" i="57"/>
  <c r="Y28" i="57"/>
  <c r="AG27" i="57"/>
  <c r="Y27" i="57"/>
  <c r="AD27" i="57" s="1"/>
  <c r="AG26" i="57"/>
  <c r="AD26" i="57"/>
  <c r="Y26" i="57"/>
  <c r="Z26" i="57" s="1"/>
  <c r="AA26" i="57" s="1"/>
  <c r="AG25" i="57"/>
  <c r="M25" i="57"/>
  <c r="N25" i="57" s="1"/>
  <c r="AG24" i="57"/>
  <c r="Z24" i="57"/>
  <c r="Y24" i="57"/>
  <c r="M24" i="57"/>
  <c r="AD24" i="57" s="1"/>
  <c r="AG23" i="57"/>
  <c r="AE23" i="57"/>
  <c r="M23" i="57"/>
  <c r="O23" i="57" s="1"/>
  <c r="AG22" i="57"/>
  <c r="AE22" i="57"/>
  <c r="M22" i="57"/>
  <c r="AD22" i="57" s="1"/>
  <c r="AF22" i="57" s="1"/>
  <c r="AG21" i="57"/>
  <c r="AD21" i="57"/>
  <c r="N21" i="57"/>
  <c r="AE21" i="57" s="1"/>
  <c r="M21" i="57"/>
  <c r="AG20" i="57"/>
  <c r="Y20" i="57"/>
  <c r="Z20" i="57" s="1"/>
  <c r="AG19" i="57"/>
  <c r="N19" i="57"/>
  <c r="AE19" i="57" s="1"/>
  <c r="M19" i="57"/>
  <c r="AG18" i="57"/>
  <c r="Y18" i="57"/>
  <c r="AD18" i="57" s="1"/>
  <c r="AG17" i="57"/>
  <c r="AD17" i="57"/>
  <c r="N17" i="57"/>
  <c r="AE17" i="57" s="1"/>
  <c r="M17" i="57"/>
  <c r="AG16" i="57"/>
  <c r="M16" i="57"/>
  <c r="N16" i="57" s="1"/>
  <c r="AG15" i="57"/>
  <c r="N15" i="57"/>
  <c r="AE15" i="57" s="1"/>
  <c r="M15" i="57"/>
  <c r="AG14" i="57"/>
  <c r="Y14" i="57"/>
  <c r="M14" i="57"/>
  <c r="AD20" i="60" l="1"/>
  <c r="N32" i="61"/>
  <c r="O32" i="61" s="1"/>
  <c r="O36" i="61" s="1"/>
  <c r="AD23" i="60"/>
  <c r="N20" i="60"/>
  <c r="AD22" i="60"/>
  <c r="AG29" i="61"/>
  <c r="AG38" i="61" s="1"/>
  <c r="AF23" i="61"/>
  <c r="AF18" i="58"/>
  <c r="Z30" i="60"/>
  <c r="AE30" i="60" s="1"/>
  <c r="AF30" i="60" s="1"/>
  <c r="AF42" i="60"/>
  <c r="AD19" i="61"/>
  <c r="AA22" i="61"/>
  <c r="AD25" i="61"/>
  <c r="Y34" i="58"/>
  <c r="Y42" i="58" s="1"/>
  <c r="Z31" i="58"/>
  <c r="AA31" i="58" s="1"/>
  <c r="AD20" i="58"/>
  <c r="AD14" i="57"/>
  <c r="AD22" i="61"/>
  <c r="AF22" i="61" s="1"/>
  <c r="N24" i="58"/>
  <c r="AE24" i="58" s="1"/>
  <c r="AF24" i="58" s="1"/>
  <c r="Z17" i="58"/>
  <c r="AE17" i="58" s="1"/>
  <c r="AF17" i="58" s="1"/>
  <c r="Z28" i="58"/>
  <c r="AD28" i="57"/>
  <c r="N14" i="57"/>
  <c r="AD33" i="58"/>
  <c r="O17" i="59"/>
  <c r="AA35" i="59"/>
  <c r="N16" i="60"/>
  <c r="O16" i="60" s="1"/>
  <c r="Y31" i="57"/>
  <c r="Y42" i="57" s="1"/>
  <c r="O20" i="61"/>
  <c r="N15" i="58"/>
  <c r="O15" i="58" s="1"/>
  <c r="AG31" i="57"/>
  <c r="AG42" i="57" s="1"/>
  <c r="N30" i="58"/>
  <c r="AE30" i="58" s="1"/>
  <c r="AF30" i="58" s="1"/>
  <c r="AA29" i="59"/>
  <c r="O15" i="57"/>
  <c r="O19" i="57"/>
  <c r="AA33" i="58"/>
  <c r="Z18" i="59"/>
  <c r="AA18" i="59" s="1"/>
  <c r="O22" i="59"/>
  <c r="AA26" i="59"/>
  <c r="O33" i="59"/>
  <c r="N36" i="59"/>
  <c r="AE36" i="59" s="1"/>
  <c r="AF41" i="59"/>
  <c r="AF45" i="59" s="1"/>
  <c r="AD17" i="60"/>
  <c r="AF17" i="60" s="1"/>
  <c r="AD21" i="60"/>
  <c r="Z24" i="60"/>
  <c r="AD20" i="61"/>
  <c r="AF15" i="57"/>
  <c r="AA19" i="59"/>
  <c r="AF36" i="59"/>
  <c r="Y29" i="61"/>
  <c r="Y38" i="61" s="1"/>
  <c r="AD15" i="57"/>
  <c r="AD19" i="57"/>
  <c r="AF19" i="57" s="1"/>
  <c r="AD23" i="57"/>
  <c r="AF23" i="57" s="1"/>
  <c r="AE31" i="58"/>
  <c r="Y38" i="59"/>
  <c r="Y49" i="59" s="1"/>
  <c r="Z19" i="59"/>
  <c r="AE19" i="59" s="1"/>
  <c r="AD22" i="59"/>
  <c r="AF22" i="59" s="1"/>
  <c r="AD26" i="59"/>
  <c r="N30" i="59"/>
  <c r="AE30" i="59" s="1"/>
  <c r="AF30" i="59" s="1"/>
  <c r="AD33" i="59"/>
  <c r="AF33" i="59" s="1"/>
  <c r="AG31" i="60"/>
  <c r="AG43" i="60" s="1"/>
  <c r="AD28" i="60"/>
  <c r="AD13" i="61"/>
  <c r="O17" i="61"/>
  <c r="N22" i="60"/>
  <c r="O22" i="60" s="1"/>
  <c r="AD28" i="61"/>
  <c r="M34" i="58"/>
  <c r="M42" i="58" s="1"/>
  <c r="N13" i="58"/>
  <c r="Z20" i="59"/>
  <c r="AE20" i="59" s="1"/>
  <c r="O17" i="57"/>
  <c r="O21" i="57"/>
  <c r="AA24" i="57"/>
  <c r="Z28" i="57"/>
  <c r="AE28" i="57" s="1"/>
  <c r="AF28" i="57" s="1"/>
  <c r="AD13" i="58"/>
  <c r="AD17" i="58"/>
  <c r="O15" i="59"/>
  <c r="AD20" i="59"/>
  <c r="AA28" i="59"/>
  <c r="AF17" i="57"/>
  <c r="AA20" i="57"/>
  <c r="AE20" i="57"/>
  <c r="O14" i="58"/>
  <c r="AE14" i="58"/>
  <c r="AE16" i="57"/>
  <c r="O16" i="57"/>
  <c r="AF21" i="57"/>
  <c r="O25" i="57"/>
  <c r="AE25" i="57"/>
  <c r="AE29" i="57"/>
  <c r="AA29" i="57"/>
  <c r="Z23" i="58"/>
  <c r="AE23" i="58" s="1"/>
  <c r="AD23" i="58"/>
  <c r="AF31" i="58"/>
  <c r="AE13" i="60"/>
  <c r="O13" i="60"/>
  <c r="AD21" i="61"/>
  <c r="N21" i="61"/>
  <c r="AE21" i="61" s="1"/>
  <c r="Z14" i="57"/>
  <c r="AA14" i="57" s="1"/>
  <c r="AD16" i="57"/>
  <c r="AF16" i="57" s="1"/>
  <c r="Z18" i="57"/>
  <c r="AE18" i="57" s="1"/>
  <c r="AF18" i="57" s="1"/>
  <c r="AD20" i="57"/>
  <c r="O22" i="57"/>
  <c r="N24" i="57"/>
  <c r="AE24" i="57" s="1"/>
  <c r="AF24" i="57" s="1"/>
  <c r="AD25" i="57"/>
  <c r="AF25" i="57" s="1"/>
  <c r="AE26" i="57"/>
  <c r="AF26" i="57" s="1"/>
  <c r="Z27" i="57"/>
  <c r="AE27" i="57" s="1"/>
  <c r="AF27" i="57" s="1"/>
  <c r="AD29" i="57"/>
  <c r="AF29" i="57" s="1"/>
  <c r="Z37" i="57"/>
  <c r="AA37" i="57" s="1"/>
  <c r="O13" i="58"/>
  <c r="AG34" i="58"/>
  <c r="AG42" i="58" s="1"/>
  <c r="AD14" i="58"/>
  <c r="AE15" i="58"/>
  <c r="AF15" i="58" s="1"/>
  <c r="N16" i="58"/>
  <c r="AE16" i="58" s="1"/>
  <c r="AF16" i="58" s="1"/>
  <c r="AA18" i="58"/>
  <c r="O24" i="58"/>
  <c r="AD25" i="58"/>
  <c r="Z25" i="58"/>
  <c r="O26" i="58"/>
  <c r="O31" i="58"/>
  <c r="AF33" i="58"/>
  <c r="AA38" i="58"/>
  <c r="AA39" i="58" s="1"/>
  <c r="AF41" i="58"/>
  <c r="AG38" i="59"/>
  <c r="AG49" i="59" s="1"/>
  <c r="AD16" i="59"/>
  <c r="N16" i="59"/>
  <c r="AE16" i="59" s="1"/>
  <c r="AD18" i="59"/>
  <c r="AF18" i="59" s="1"/>
  <c r="N18" i="59"/>
  <c r="AE18" i="59" s="1"/>
  <c r="AA25" i="59"/>
  <c r="AF26" i="59"/>
  <c r="AE25" i="60"/>
  <c r="O25" i="60"/>
  <c r="AA18" i="57"/>
  <c r="AA27" i="57"/>
  <c r="M31" i="57"/>
  <c r="M42" i="57" s="1"/>
  <c r="O16" i="58"/>
  <c r="Z19" i="58"/>
  <c r="AE19" i="58" s="1"/>
  <c r="AD19" i="58"/>
  <c r="Z27" i="58"/>
  <c r="AE27" i="58" s="1"/>
  <c r="AD27" i="58"/>
  <c r="AD32" i="58"/>
  <c r="Z32" i="58"/>
  <c r="AE32" i="58" s="1"/>
  <c r="Z36" i="58"/>
  <c r="AA36" i="58" s="1"/>
  <c r="M38" i="59"/>
  <c r="M49" i="59" s="1"/>
  <c r="AD14" i="59"/>
  <c r="N14" i="59"/>
  <c r="AE14" i="59" s="1"/>
  <c r="AD31" i="59"/>
  <c r="N31" i="59"/>
  <c r="AE31" i="59" s="1"/>
  <c r="AD34" i="59"/>
  <c r="N34" i="59"/>
  <c r="AE34" i="59" s="1"/>
  <c r="AD37" i="59"/>
  <c r="Z37" i="59"/>
  <c r="AE37" i="59" s="1"/>
  <c r="AD18" i="61"/>
  <c r="N18" i="61"/>
  <c r="AE18" i="61" s="1"/>
  <c r="Z37" i="58"/>
  <c r="AA37" i="58" s="1"/>
  <c r="AD23" i="59"/>
  <c r="AF23" i="59" s="1"/>
  <c r="N23" i="59"/>
  <c r="AE23" i="59" s="1"/>
  <c r="O14" i="57"/>
  <c r="AE13" i="58"/>
  <c r="AA20" i="58"/>
  <c r="AE20" i="58"/>
  <c r="AF20" i="58" s="1"/>
  <c r="AD21" i="58"/>
  <c r="Z21" i="58"/>
  <c r="AA22" i="58"/>
  <c r="AA28" i="58"/>
  <c r="AE28" i="58"/>
  <c r="AF28" i="58" s="1"/>
  <c r="AD29" i="58"/>
  <c r="Z29" i="58"/>
  <c r="O30" i="58"/>
  <c r="AF19" i="59"/>
  <c r="AA24" i="59"/>
  <c r="AD27" i="59"/>
  <c r="AF27" i="59" s="1"/>
  <c r="N27" i="59"/>
  <c r="AE27" i="59" s="1"/>
  <c r="AA31" i="59"/>
  <c r="AA34" i="59"/>
  <c r="O28" i="60"/>
  <c r="O33" i="58"/>
  <c r="AE13" i="59"/>
  <c r="AA14" i="59"/>
  <c r="AD15" i="59"/>
  <c r="AF15" i="59" s="1"/>
  <c r="AD17" i="59"/>
  <c r="AF17" i="59" s="1"/>
  <c r="AD21" i="59"/>
  <c r="AF21" i="59" s="1"/>
  <c r="AD25" i="59"/>
  <c r="AF25" i="59" s="1"/>
  <c r="AD29" i="59"/>
  <c r="AF29" i="59" s="1"/>
  <c r="AD32" i="59"/>
  <c r="AF32" i="59" s="1"/>
  <c r="AD35" i="59"/>
  <c r="AF35" i="59" s="1"/>
  <c r="AD19" i="60"/>
  <c r="N19" i="60"/>
  <c r="AE19" i="60" s="1"/>
  <c r="AE20" i="60"/>
  <c r="O20" i="60"/>
  <c r="Z23" i="60"/>
  <c r="AA23" i="60" s="1"/>
  <c r="AE24" i="60"/>
  <c r="AF24" i="60" s="1"/>
  <c r="AA24" i="60"/>
  <c r="AD29" i="60"/>
  <c r="N29" i="60"/>
  <c r="AE29" i="60" s="1"/>
  <c r="M29" i="61"/>
  <c r="M38" i="61" s="1"/>
  <c r="AD14" i="61"/>
  <c r="N14" i="61"/>
  <c r="O14" i="61" s="1"/>
  <c r="Z19" i="61"/>
  <c r="AA19" i="61" s="1"/>
  <c r="AA20" i="61"/>
  <c r="Z24" i="61"/>
  <c r="AA24" i="61" s="1"/>
  <c r="AE25" i="61"/>
  <c r="O25" i="61"/>
  <c r="N41" i="59"/>
  <c r="O41" i="59" s="1"/>
  <c r="AF13" i="60"/>
  <c r="AF25" i="60"/>
  <c r="O13" i="59"/>
  <c r="AD15" i="60"/>
  <c r="N15" i="60"/>
  <c r="AE15" i="60" s="1"/>
  <c r="O17" i="60"/>
  <c r="Z21" i="60"/>
  <c r="AA21" i="60" s="1"/>
  <c r="AE22" i="60"/>
  <c r="AF22" i="60" s="1"/>
  <c r="AD27" i="60"/>
  <c r="N27" i="60"/>
  <c r="AE27" i="60" s="1"/>
  <c r="O15" i="61"/>
  <c r="AD16" i="61"/>
  <c r="Z16" i="61"/>
  <c r="AE16" i="61" s="1"/>
  <c r="Z26" i="61"/>
  <c r="AA26" i="61" s="1"/>
  <c r="AE27" i="61"/>
  <c r="AF27" i="61" s="1"/>
  <c r="AA27" i="61"/>
  <c r="O28" i="61"/>
  <c r="M31" i="60"/>
  <c r="M43" i="60" s="1"/>
  <c r="Y31" i="60"/>
  <c r="Y43" i="60" s="1"/>
  <c r="AE36" i="61"/>
  <c r="Z14" i="60"/>
  <c r="N18" i="60"/>
  <c r="AE18" i="60" s="1"/>
  <c r="AF18" i="60" s="1"/>
  <c r="N21" i="60"/>
  <c r="O21" i="60" s="1"/>
  <c r="N23" i="60"/>
  <c r="O23" i="60" s="1"/>
  <c r="Z26" i="60"/>
  <c r="AE26" i="60" s="1"/>
  <c r="AF26" i="60" s="1"/>
  <c r="Z28" i="60"/>
  <c r="AA28" i="60" s="1"/>
  <c r="N34" i="60"/>
  <c r="O34" i="60" s="1"/>
  <c r="O39" i="60" s="1"/>
  <c r="Z13" i="61"/>
  <c r="AA13" i="61" s="1"/>
  <c r="Z15" i="61"/>
  <c r="AA15" i="61" s="1"/>
  <c r="N19" i="61"/>
  <c r="AE19" i="61" s="1"/>
  <c r="AF19" i="61" s="1"/>
  <c r="Z20" i="61"/>
  <c r="AE20" i="61" s="1"/>
  <c r="N24" i="61"/>
  <c r="N26" i="61"/>
  <c r="O26" i="61" s="1"/>
  <c r="Z28" i="61"/>
  <c r="AA28" i="61" s="1"/>
  <c r="AD23" i="34"/>
  <c r="AF20" i="60" l="1"/>
  <c r="O27" i="60"/>
  <c r="AF29" i="60"/>
  <c r="AE16" i="60"/>
  <c r="AF16" i="60" s="1"/>
  <c r="AF27" i="60"/>
  <c r="AF15" i="60"/>
  <c r="AD29" i="61"/>
  <c r="AD38" i="61" s="1"/>
  <c r="AE24" i="61"/>
  <c r="AF24" i="61" s="1"/>
  <c r="AF20" i="61"/>
  <c r="AF25" i="61"/>
  <c r="O31" i="59"/>
  <c r="O36" i="59"/>
  <c r="AF31" i="59"/>
  <c r="O18" i="59"/>
  <c r="AA30" i="60"/>
  <c r="AF14" i="59"/>
  <c r="O24" i="57"/>
  <c r="AA23" i="58"/>
  <c r="AF23" i="58"/>
  <c r="O30" i="59"/>
  <c r="AA28" i="57"/>
  <c r="AA31" i="57" s="1"/>
  <c r="AA42" i="57" s="1"/>
  <c r="AA19" i="58"/>
  <c r="AA17" i="58"/>
  <c r="Z38" i="59"/>
  <c r="Z49" i="59" s="1"/>
  <c r="AF20" i="57"/>
  <c r="AA20" i="59"/>
  <c r="AA37" i="59"/>
  <c r="O19" i="61"/>
  <c r="O31" i="57"/>
  <c r="O42" i="57" s="1"/>
  <c r="AF14" i="58"/>
  <c r="AF20" i="59"/>
  <c r="AA16" i="61"/>
  <c r="AA29" i="61" s="1"/>
  <c r="AA38" i="61" s="1"/>
  <c r="AE38" i="59"/>
  <c r="AE49" i="59" s="1"/>
  <c r="O23" i="59"/>
  <c r="N31" i="57"/>
  <c r="N42" i="57" s="1"/>
  <c r="AE28" i="60"/>
  <c r="AF28" i="60" s="1"/>
  <c r="AD34" i="58"/>
  <c r="AD42" i="58" s="1"/>
  <c r="AE26" i="61"/>
  <c r="AF26" i="61" s="1"/>
  <c r="Z31" i="60"/>
  <c r="Z43" i="60" s="1"/>
  <c r="AE14" i="60"/>
  <c r="AF14" i="60" s="1"/>
  <c r="AE15" i="61"/>
  <c r="AF15" i="61" s="1"/>
  <c r="O19" i="60"/>
  <c r="AE29" i="58"/>
  <c r="AE34" i="58" s="1"/>
  <c r="AE42" i="58" s="1"/>
  <c r="AA29" i="58"/>
  <c r="AA34" i="58" s="1"/>
  <c r="AA42" i="58" s="1"/>
  <c r="AA27" i="58"/>
  <c r="AF13" i="58"/>
  <c r="N34" i="58"/>
  <c r="N42" i="58" s="1"/>
  <c r="O18" i="61"/>
  <c r="O34" i="59"/>
  <c r="AA32" i="58"/>
  <c r="AF19" i="58"/>
  <c r="Z34" i="58"/>
  <c r="Z42" i="58" s="1"/>
  <c r="O16" i="59"/>
  <c r="AE25" i="58"/>
  <c r="AF25" i="58" s="1"/>
  <c r="AA25" i="58"/>
  <c r="O21" i="61"/>
  <c r="AD31" i="57"/>
  <c r="AD42" i="57" s="1"/>
  <c r="AE14" i="61"/>
  <c r="AF14" i="61" s="1"/>
  <c r="N29" i="61"/>
  <c r="N38" i="61" s="1"/>
  <c r="AE13" i="61"/>
  <c r="Z29" i="61"/>
  <c r="Z38" i="61" s="1"/>
  <c r="AE28" i="61"/>
  <c r="AF28" i="61" s="1"/>
  <c r="AF19" i="60"/>
  <c r="AA14" i="60"/>
  <c r="AF29" i="58"/>
  <c r="AF13" i="59"/>
  <c r="AF18" i="61"/>
  <c r="AF34" i="59"/>
  <c r="AF32" i="58"/>
  <c r="AF16" i="59"/>
  <c r="AF21" i="61"/>
  <c r="N31" i="60"/>
  <c r="N43" i="60" s="1"/>
  <c r="O34" i="58"/>
  <c r="O42" i="58" s="1"/>
  <c r="AE23" i="60"/>
  <c r="AF23" i="60" s="1"/>
  <c r="O24" i="61"/>
  <c r="AE21" i="60"/>
  <c r="AF21" i="60" s="1"/>
  <c r="AD31" i="60"/>
  <c r="AD43" i="60" s="1"/>
  <c r="AF16" i="61"/>
  <c r="O15" i="60"/>
  <c r="O18" i="60"/>
  <c r="O29" i="60"/>
  <c r="AA38" i="59"/>
  <c r="AA49" i="59" s="1"/>
  <c r="AD38" i="59"/>
  <c r="AD49" i="59" s="1"/>
  <c r="O27" i="59"/>
  <c r="N38" i="59"/>
  <c r="N49" i="59" s="1"/>
  <c r="AA21" i="58"/>
  <c r="AE21" i="58"/>
  <c r="AF21" i="58" s="1"/>
  <c r="AF37" i="59"/>
  <c r="O14" i="59"/>
  <c r="AF27" i="58"/>
  <c r="Z31" i="57"/>
  <c r="Z42" i="57" s="1"/>
  <c r="AE14" i="57"/>
  <c r="AA26" i="60"/>
  <c r="AE37" i="34"/>
  <c r="AF37" i="34" s="1"/>
  <c r="AG37" i="34"/>
  <c r="O31" i="60" l="1"/>
  <c r="O43" i="60" s="1"/>
  <c r="O38" i="59"/>
  <c r="O49" i="59" s="1"/>
  <c r="AF31" i="60"/>
  <c r="AF43" i="60" s="1"/>
  <c r="O29" i="61"/>
  <c r="O38" i="61" s="1"/>
  <c r="AA31" i="60"/>
  <c r="AA43" i="60" s="1"/>
  <c r="AE29" i="61"/>
  <c r="AE38" i="61" s="1"/>
  <c r="AF13" i="61"/>
  <c r="AF29" i="61" s="1"/>
  <c r="AF38" i="61" s="1"/>
  <c r="AE31" i="57"/>
  <c r="AE42" i="57" s="1"/>
  <c r="AF14" i="57"/>
  <c r="AF31" i="57" s="1"/>
  <c r="AF42" i="57" s="1"/>
  <c r="AF38" i="59"/>
  <c r="AF49" i="59" s="1"/>
  <c r="AE31" i="60"/>
  <c r="AE43" i="60" s="1"/>
  <c r="AF34" i="58"/>
  <c r="AF42" i="58" s="1"/>
  <c r="AF30" i="19"/>
  <c r="P31" i="19"/>
  <c r="P42" i="19" s="1"/>
  <c r="L31" i="19"/>
  <c r="H31" i="19"/>
  <c r="G31" i="19"/>
  <c r="AB31" i="19"/>
  <c r="AB42" i="19" s="1"/>
  <c r="M42" i="30" l="1"/>
  <c r="M43" i="30"/>
  <c r="M44" i="30"/>
  <c r="M45" i="30"/>
  <c r="M41" i="30"/>
  <c r="P34" i="29" l="1"/>
  <c r="F34" i="29"/>
  <c r="F31" i="19" l="1"/>
  <c r="AE42" i="33" l="1"/>
  <c r="AF36" i="29"/>
  <c r="AF39" i="29" s="1"/>
  <c r="Y14" i="34" l="1"/>
  <c r="Y15" i="34"/>
  <c r="Y16" i="34"/>
  <c r="Y18" i="34"/>
  <c r="Y19" i="34"/>
  <c r="Y20" i="34"/>
  <c r="Y21" i="34"/>
  <c r="Y22" i="34"/>
  <c r="Z22" i="34" s="1"/>
  <c r="Y24" i="34"/>
  <c r="Y25" i="34"/>
  <c r="Y26" i="34"/>
  <c r="Y27" i="34"/>
  <c r="Y28" i="34"/>
  <c r="S29" i="34"/>
  <c r="T29" i="34"/>
  <c r="U29" i="34"/>
  <c r="V29" i="34"/>
  <c r="W29" i="34"/>
  <c r="X29" i="34"/>
  <c r="AB29" i="34"/>
  <c r="AC29" i="34"/>
  <c r="M15" i="34"/>
  <c r="M17" i="34"/>
  <c r="N17" i="34" s="1"/>
  <c r="M18" i="34"/>
  <c r="M19" i="34"/>
  <c r="N19" i="34" s="1"/>
  <c r="M20" i="34"/>
  <c r="M21" i="34"/>
  <c r="M24" i="34"/>
  <c r="M25" i="34"/>
  <c r="N25" i="34" s="1"/>
  <c r="M26" i="34"/>
  <c r="M28" i="34"/>
  <c r="G29" i="34"/>
  <c r="H29" i="34"/>
  <c r="I29" i="34"/>
  <c r="J29" i="34"/>
  <c r="K29" i="34"/>
  <c r="L29" i="34"/>
  <c r="P29" i="34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A22" i="34" l="1"/>
  <c r="N15" i="34"/>
  <c r="Z26" i="34"/>
  <c r="AA26" i="34" s="1"/>
  <c r="Z15" i="34"/>
  <c r="AA15" i="34" s="1"/>
  <c r="O25" i="34"/>
  <c r="N21" i="34"/>
  <c r="N18" i="34"/>
  <c r="O18" i="34" s="1"/>
  <c r="Z25" i="34"/>
  <c r="AA25" i="34" s="1"/>
  <c r="Z18" i="34"/>
  <c r="AA18" i="34" s="1"/>
  <c r="Z14" i="34"/>
  <c r="AA14" i="34" s="1"/>
  <c r="N24" i="34"/>
  <c r="Z24" i="34"/>
  <c r="AA24" i="34" s="1"/>
  <c r="Z21" i="34"/>
  <c r="AA21" i="34" s="1"/>
  <c r="N28" i="34"/>
  <c r="O28" i="34" s="1"/>
  <c r="N20" i="34"/>
  <c r="O20" i="34" s="1"/>
  <c r="O17" i="34"/>
  <c r="Z28" i="34"/>
  <c r="AA28" i="34" s="1"/>
  <c r="O19" i="34"/>
  <c r="Z27" i="34"/>
  <c r="AA27" i="34" s="1"/>
  <c r="Z20" i="34"/>
  <c r="AA20" i="34" s="1"/>
  <c r="Z16" i="34"/>
  <c r="AA16" i="34" s="1"/>
  <c r="N26" i="34"/>
  <c r="O26" i="34" s="1"/>
  <c r="AE22" i="34"/>
  <c r="Z19" i="34"/>
  <c r="AE19" i="34" s="1"/>
  <c r="Y14" i="33"/>
  <c r="Z14" i="33" s="1"/>
  <c r="Y20" i="33"/>
  <c r="Y21" i="33"/>
  <c r="Y22" i="33"/>
  <c r="Y23" i="33"/>
  <c r="Z23" i="33" s="1"/>
  <c r="Y24" i="33"/>
  <c r="Y26" i="33"/>
  <c r="Z26" i="33" s="1"/>
  <c r="Y27" i="33"/>
  <c r="Y28" i="33"/>
  <c r="Y30" i="33"/>
  <c r="I38" i="34"/>
  <c r="Y35" i="34"/>
  <c r="AA35" i="34" s="1"/>
  <c r="M35" i="34"/>
  <c r="Y33" i="34"/>
  <c r="AA33" i="34" s="1"/>
  <c r="M33" i="34"/>
  <c r="Y32" i="34"/>
  <c r="AA32" i="34" s="1"/>
  <c r="M32" i="34"/>
  <c r="AB38" i="34"/>
  <c r="X38" i="34"/>
  <c r="W38" i="34"/>
  <c r="V38" i="34"/>
  <c r="U38" i="34"/>
  <c r="T38" i="34"/>
  <c r="S38" i="34"/>
  <c r="R29" i="34"/>
  <c r="R38" i="34" s="1"/>
  <c r="Q29" i="34"/>
  <c r="P38" i="34"/>
  <c r="L38" i="34"/>
  <c r="K38" i="34"/>
  <c r="J38" i="34"/>
  <c r="H38" i="34"/>
  <c r="G38" i="34"/>
  <c r="F29" i="34"/>
  <c r="F38" i="34" s="1"/>
  <c r="AG28" i="34"/>
  <c r="AD28" i="34"/>
  <c r="AG27" i="34"/>
  <c r="AG26" i="34"/>
  <c r="AG25" i="34"/>
  <c r="AG24" i="34"/>
  <c r="AD24" i="34"/>
  <c r="AG23" i="34"/>
  <c r="AG22" i="34"/>
  <c r="AG21" i="34"/>
  <c r="AG20" i="34"/>
  <c r="AD19" i="34"/>
  <c r="AD18" i="34"/>
  <c r="AG15" i="34"/>
  <c r="AG14" i="34"/>
  <c r="M14" i="34"/>
  <c r="N14" i="34" s="1"/>
  <c r="AG13" i="34"/>
  <c r="Y13" i="34"/>
  <c r="AG42" i="33"/>
  <c r="Y42" i="33"/>
  <c r="AA42" i="33" s="1"/>
  <c r="AD42" i="33" s="1"/>
  <c r="M38" i="33"/>
  <c r="M35" i="33"/>
  <c r="M34" i="33"/>
  <c r="AB31" i="33"/>
  <c r="AB43" i="33" s="1"/>
  <c r="X31" i="33"/>
  <c r="X43" i="33" s="1"/>
  <c r="W31" i="33"/>
  <c r="W43" i="33" s="1"/>
  <c r="V31" i="33"/>
  <c r="V43" i="33" s="1"/>
  <c r="U31" i="33"/>
  <c r="U43" i="33" s="1"/>
  <c r="T31" i="33"/>
  <c r="T43" i="33" s="1"/>
  <c r="S31" i="33"/>
  <c r="S43" i="33" s="1"/>
  <c r="R31" i="33"/>
  <c r="R43" i="33" s="1"/>
  <c r="Q31" i="33"/>
  <c r="P31" i="33"/>
  <c r="P43" i="33" s="1"/>
  <c r="L31" i="33"/>
  <c r="L43" i="33" s="1"/>
  <c r="K31" i="33"/>
  <c r="K43" i="33" s="1"/>
  <c r="J31" i="33"/>
  <c r="J43" i="33" s="1"/>
  <c r="I31" i="33"/>
  <c r="I43" i="33" s="1"/>
  <c r="H31" i="33"/>
  <c r="H43" i="33" s="1"/>
  <c r="G31" i="33"/>
  <c r="G43" i="33" s="1"/>
  <c r="F31" i="33"/>
  <c r="F43" i="33" s="1"/>
  <c r="M29" i="33"/>
  <c r="M28" i="33"/>
  <c r="N28" i="33" s="1"/>
  <c r="M27" i="33"/>
  <c r="N27" i="33" s="1"/>
  <c r="M25" i="33"/>
  <c r="N25" i="33" s="1"/>
  <c r="M23" i="33"/>
  <c r="M22" i="33"/>
  <c r="M21" i="33"/>
  <c r="M20" i="33"/>
  <c r="M19" i="33"/>
  <c r="M18" i="33"/>
  <c r="N18" i="33" s="1"/>
  <c r="M17" i="33"/>
  <c r="N17" i="33" s="1"/>
  <c r="M16" i="33"/>
  <c r="M15" i="33"/>
  <c r="AG13" i="33"/>
  <c r="M13" i="33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E14" i="34" l="1"/>
  <c r="N29" i="34"/>
  <c r="N38" i="34" s="1"/>
  <c r="AE24" i="34"/>
  <c r="AF24" i="34" s="1"/>
  <c r="AA19" i="34"/>
  <c r="O25" i="33"/>
  <c r="O35" i="33"/>
  <c r="Y29" i="34"/>
  <c r="Y38" i="34" s="1"/>
  <c r="Z13" i="34"/>
  <c r="Z29" i="34" s="1"/>
  <c r="Z38" i="34" s="1"/>
  <c r="N22" i="33"/>
  <c r="O22" i="33" s="1"/>
  <c r="N34" i="33"/>
  <c r="O33" i="34"/>
  <c r="Z21" i="33"/>
  <c r="AA21" i="33" s="1"/>
  <c r="AE17" i="33"/>
  <c r="AA23" i="33"/>
  <c r="AE23" i="34"/>
  <c r="AE20" i="34"/>
  <c r="O24" i="34"/>
  <c r="N15" i="33"/>
  <c r="O15" i="33" s="1"/>
  <c r="N32" i="34"/>
  <c r="O32" i="34" s="1"/>
  <c r="O36" i="34" s="1"/>
  <c r="Z28" i="33"/>
  <c r="AA28" i="33" s="1"/>
  <c r="Z24" i="33"/>
  <c r="AA24" i="33" s="1"/>
  <c r="Z20" i="33"/>
  <c r="AA20" i="33" s="1"/>
  <c r="AE16" i="34"/>
  <c r="AE21" i="34"/>
  <c r="AE15" i="34"/>
  <c r="N13" i="33"/>
  <c r="O13" i="33" s="1"/>
  <c r="AD19" i="33"/>
  <c r="N19" i="33"/>
  <c r="O19" i="33" s="1"/>
  <c r="N23" i="33"/>
  <c r="AE23" i="33" s="1"/>
  <c r="O38" i="33"/>
  <c r="N16" i="33"/>
  <c r="N20" i="33"/>
  <c r="O35" i="34"/>
  <c r="Z27" i="33"/>
  <c r="AE27" i="33" s="1"/>
  <c r="AE26" i="34"/>
  <c r="AE27" i="34"/>
  <c r="AE17" i="34"/>
  <c r="AE28" i="34"/>
  <c r="AF28" i="34" s="1"/>
  <c r="O21" i="34"/>
  <c r="O15" i="34"/>
  <c r="N21" i="33"/>
  <c r="N29" i="33"/>
  <c r="Z30" i="33"/>
  <c r="AA30" i="33" s="1"/>
  <c r="AA26" i="33"/>
  <c r="Z22" i="33"/>
  <c r="AA22" i="33" s="1"/>
  <c r="AE18" i="33"/>
  <c r="AE18" i="34"/>
  <c r="AF18" i="34" s="1"/>
  <c r="AE25" i="34"/>
  <c r="AD27" i="33"/>
  <c r="AD28" i="33"/>
  <c r="AF42" i="33"/>
  <c r="M29" i="34"/>
  <c r="M38" i="34" s="1"/>
  <c r="AG29" i="34"/>
  <c r="AG38" i="34" s="1"/>
  <c r="AF19" i="34"/>
  <c r="AD21" i="34"/>
  <c r="AD17" i="34"/>
  <c r="AD14" i="34"/>
  <c r="AD15" i="34"/>
  <c r="AD22" i="34"/>
  <c r="AF22" i="34" s="1"/>
  <c r="AD25" i="34"/>
  <c r="AF25" i="34" s="1"/>
  <c r="AD26" i="34"/>
  <c r="AD27" i="34"/>
  <c r="AD20" i="34"/>
  <c r="AD18" i="33"/>
  <c r="AD17" i="33"/>
  <c r="AD23" i="33"/>
  <c r="AD24" i="33"/>
  <c r="Y31" i="33"/>
  <c r="Y43" i="33" s="1"/>
  <c r="AG31" i="33"/>
  <c r="AG43" i="33" s="1"/>
  <c r="O27" i="33"/>
  <c r="O28" i="33"/>
  <c r="O17" i="33"/>
  <c r="O18" i="33"/>
  <c r="AD26" i="33"/>
  <c r="O14" i="34"/>
  <c r="AD13" i="34"/>
  <c r="AD16" i="34"/>
  <c r="AD13" i="33"/>
  <c r="AD14" i="33"/>
  <c r="AD15" i="33"/>
  <c r="AD16" i="33"/>
  <c r="AD22" i="33"/>
  <c r="AD25" i="33"/>
  <c r="M31" i="33"/>
  <c r="M43" i="33" s="1"/>
  <c r="AD20" i="33"/>
  <c r="AD21" i="33"/>
  <c r="AD29" i="33"/>
  <c r="AD30" i="33"/>
  <c r="O43" i="30"/>
  <c r="Q38" i="30"/>
  <c r="R38" i="30"/>
  <c r="S38" i="30"/>
  <c r="T38" i="30"/>
  <c r="U38" i="30"/>
  <c r="V38" i="30"/>
  <c r="W38" i="30"/>
  <c r="X38" i="30"/>
  <c r="AB38" i="30"/>
  <c r="Y14" i="30"/>
  <c r="Y18" i="30"/>
  <c r="Y19" i="30"/>
  <c r="Y20" i="30"/>
  <c r="Z20" i="30" s="1"/>
  <c r="Y24" i="30"/>
  <c r="Y25" i="30"/>
  <c r="Y26" i="30"/>
  <c r="Z26" i="30" s="1"/>
  <c r="AA26" i="30" s="1"/>
  <c r="Y28" i="30"/>
  <c r="Z28" i="30" s="1"/>
  <c r="Y29" i="30"/>
  <c r="Y31" i="30"/>
  <c r="Y32" i="30"/>
  <c r="Z32" i="30" s="1"/>
  <c r="Y34" i="30"/>
  <c r="Z34" i="30" s="1"/>
  <c r="Y35" i="30"/>
  <c r="Y37" i="30"/>
  <c r="G38" i="30"/>
  <c r="H38" i="30"/>
  <c r="I38" i="30"/>
  <c r="J38" i="30"/>
  <c r="K38" i="30"/>
  <c r="L38" i="30"/>
  <c r="P38" i="30"/>
  <c r="M14" i="30"/>
  <c r="M15" i="30"/>
  <c r="M16" i="30"/>
  <c r="M17" i="30"/>
  <c r="M18" i="30"/>
  <c r="N18" i="30" s="1"/>
  <c r="M21" i="30"/>
  <c r="N21" i="30" s="1"/>
  <c r="M22" i="30"/>
  <c r="M23" i="30"/>
  <c r="M27" i="30"/>
  <c r="M30" i="30"/>
  <c r="N30" i="30" s="1"/>
  <c r="M31" i="30"/>
  <c r="N31" i="30" s="1"/>
  <c r="M33" i="30"/>
  <c r="N33" i="30" s="1"/>
  <c r="M34" i="30"/>
  <c r="M36" i="30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S34" i="29"/>
  <c r="Y17" i="29"/>
  <c r="Y18" i="29"/>
  <c r="Y19" i="29"/>
  <c r="Y20" i="29"/>
  <c r="Z20" i="29" s="1"/>
  <c r="Y21" i="29"/>
  <c r="Y22" i="29"/>
  <c r="Y23" i="29"/>
  <c r="Y25" i="29"/>
  <c r="Y27" i="29"/>
  <c r="Y28" i="29"/>
  <c r="Y29" i="29"/>
  <c r="Y31" i="29"/>
  <c r="Y32" i="29"/>
  <c r="Y33" i="29"/>
  <c r="M24" i="29"/>
  <c r="M26" i="29"/>
  <c r="M30" i="29"/>
  <c r="M31" i="29"/>
  <c r="M33" i="29"/>
  <c r="M14" i="29"/>
  <c r="M15" i="29"/>
  <c r="M16" i="29"/>
  <c r="I34" i="29"/>
  <c r="J34" i="29"/>
  <c r="K34" i="29"/>
  <c r="L34" i="29"/>
  <c r="AE28" i="33" l="1"/>
  <c r="AF28" i="33" s="1"/>
  <c r="AF20" i="34"/>
  <c r="AF15" i="34"/>
  <c r="AF16" i="34"/>
  <c r="AF23" i="33"/>
  <c r="AF17" i="34"/>
  <c r="AF27" i="34"/>
  <c r="AF21" i="34"/>
  <c r="AE29" i="33"/>
  <c r="AF29" i="33" s="1"/>
  <c r="AE13" i="34"/>
  <c r="AE29" i="34" s="1"/>
  <c r="AA13" i="34"/>
  <c r="AA29" i="34" s="1"/>
  <c r="AA38" i="34" s="1"/>
  <c r="AA27" i="33"/>
  <c r="AE20" i="33"/>
  <c r="AF20" i="33" s="1"/>
  <c r="AE21" i="33"/>
  <c r="AF21" i="33" s="1"/>
  <c r="AA32" i="30"/>
  <c r="AF23" i="34"/>
  <c r="AF26" i="34"/>
  <c r="AE19" i="33"/>
  <c r="AF19" i="33" s="1"/>
  <c r="AD21" i="29"/>
  <c r="N15" i="30"/>
  <c r="O15" i="30" s="1"/>
  <c r="AE16" i="33"/>
  <c r="AF16" i="33" s="1"/>
  <c r="Z31" i="33"/>
  <c r="Z43" i="33" s="1"/>
  <c r="AE24" i="33"/>
  <c r="AF24" i="33" s="1"/>
  <c r="AE32" i="34"/>
  <c r="AE36" i="34" s="1"/>
  <c r="AD36" i="34"/>
  <c r="N16" i="29"/>
  <c r="O16" i="29" s="1"/>
  <c r="AD15" i="29"/>
  <c r="N15" i="29"/>
  <c r="O15" i="29" s="1"/>
  <c r="N31" i="29"/>
  <c r="O31" i="29" s="1"/>
  <c r="Z33" i="29"/>
  <c r="AA33" i="29" s="1"/>
  <c r="Z29" i="29"/>
  <c r="AA29" i="29" s="1"/>
  <c r="Z22" i="29"/>
  <c r="AA22" i="29" s="1"/>
  <c r="Z19" i="29"/>
  <c r="AA19" i="29" s="1"/>
  <c r="N34" i="30"/>
  <c r="AE34" i="30" s="1"/>
  <c r="AE28" i="30"/>
  <c r="AD25" i="30"/>
  <c r="O21" i="30"/>
  <c r="O18" i="30"/>
  <c r="Z24" i="30"/>
  <c r="AA24" i="30" s="1"/>
  <c r="AA20" i="30"/>
  <c r="Z14" i="30"/>
  <c r="AA14" i="30" s="1"/>
  <c r="AE41" i="30"/>
  <c r="AE45" i="30" s="1"/>
  <c r="AD21" i="30"/>
  <c r="AF17" i="33"/>
  <c r="AF27" i="33"/>
  <c r="O29" i="33"/>
  <c r="O16" i="33"/>
  <c r="O23" i="33"/>
  <c r="AE15" i="33"/>
  <c r="AF15" i="33" s="1"/>
  <c r="AE25" i="33"/>
  <c r="AF25" i="33" s="1"/>
  <c r="N14" i="29"/>
  <c r="O14" i="29" s="1"/>
  <c r="N30" i="29"/>
  <c r="O30" i="29" s="1"/>
  <c r="Z28" i="29"/>
  <c r="AE28" i="29" s="1"/>
  <c r="Z25" i="29"/>
  <c r="AA25" i="29" s="1"/>
  <c r="Z18" i="29"/>
  <c r="AA18" i="29" s="1"/>
  <c r="AD31" i="30"/>
  <c r="N27" i="30"/>
  <c r="N17" i="30"/>
  <c r="N14" i="30"/>
  <c r="Z35" i="30"/>
  <c r="AA35" i="30" s="1"/>
  <c r="Z29" i="30"/>
  <c r="AA29" i="30" s="1"/>
  <c r="AD37" i="30"/>
  <c r="AE26" i="33"/>
  <c r="AF26" i="33" s="1"/>
  <c r="N26" i="29"/>
  <c r="AE26" i="29" s="1"/>
  <c r="Z32" i="29"/>
  <c r="AA32" i="29" s="1"/>
  <c r="Z21" i="29"/>
  <c r="AA21" i="29" s="1"/>
  <c r="N33" i="29"/>
  <c r="Z31" i="29"/>
  <c r="AA31" i="29" s="1"/>
  <c r="Z27" i="29"/>
  <c r="AA27" i="29" s="1"/>
  <c r="AD24" i="29"/>
  <c r="AA20" i="29"/>
  <c r="Z17" i="29"/>
  <c r="AA17" i="29" s="1"/>
  <c r="N36" i="30"/>
  <c r="AE36" i="30" s="1"/>
  <c r="AD33" i="30"/>
  <c r="AE26" i="30"/>
  <c r="AD23" i="30"/>
  <c r="N23" i="30"/>
  <c r="O23" i="30" s="1"/>
  <c r="AE20" i="30"/>
  <c r="N16" i="30"/>
  <c r="AE16" i="30" s="1"/>
  <c r="Z37" i="30"/>
  <c r="AE37" i="30" s="1"/>
  <c r="AA34" i="30"/>
  <c r="AA28" i="30"/>
  <c r="Z19" i="30"/>
  <c r="AA19" i="30" s="1"/>
  <c r="AD36" i="30"/>
  <c r="AF18" i="33"/>
  <c r="AA14" i="33"/>
  <c r="O21" i="33"/>
  <c r="O20" i="33"/>
  <c r="O34" i="33"/>
  <c r="O39" i="33" s="1"/>
  <c r="AE14" i="33"/>
  <c r="AF14" i="33" s="1"/>
  <c r="AD20" i="29"/>
  <c r="AE20" i="29"/>
  <c r="AE32" i="29"/>
  <c r="N24" i="29"/>
  <c r="O24" i="29" s="1"/>
  <c r="Z23" i="29"/>
  <c r="AA23" i="29" s="1"/>
  <c r="AE32" i="30"/>
  <c r="AD29" i="30"/>
  <c r="N22" i="30"/>
  <c r="O22" i="30" s="1"/>
  <c r="Z31" i="30"/>
  <c r="AA31" i="30" s="1"/>
  <c r="Z25" i="30"/>
  <c r="AA25" i="30" s="1"/>
  <c r="AE21" i="30"/>
  <c r="Z18" i="30"/>
  <c r="AA18" i="30" s="1"/>
  <c r="N41" i="30"/>
  <c r="O41" i="30" s="1"/>
  <c r="AD28" i="30"/>
  <c r="AE13" i="33"/>
  <c r="N31" i="33"/>
  <c r="AE30" i="33"/>
  <c r="AF30" i="33" s="1"/>
  <c r="AE22" i="33"/>
  <c r="AF22" i="33" s="1"/>
  <c r="AD31" i="29"/>
  <c r="AD28" i="29"/>
  <c r="AD17" i="29"/>
  <c r="AD32" i="29"/>
  <c r="AD29" i="29"/>
  <c r="AD23" i="29"/>
  <c r="AD33" i="29"/>
  <c r="AD25" i="29"/>
  <c r="AD17" i="30"/>
  <c r="AD45" i="30"/>
  <c r="AD15" i="30"/>
  <c r="AD20" i="30"/>
  <c r="O29" i="34"/>
  <c r="O38" i="34" s="1"/>
  <c r="AD30" i="29"/>
  <c r="AD26" i="29"/>
  <c r="AD19" i="29"/>
  <c r="AD18" i="29"/>
  <c r="AD16" i="29"/>
  <c r="AD27" i="29"/>
  <c r="AD22" i="29"/>
  <c r="AD14" i="29"/>
  <c r="AF14" i="34"/>
  <c r="AD29" i="34"/>
  <c r="AD32" i="30"/>
  <c r="AD16" i="30"/>
  <c r="AD35" i="30"/>
  <c r="AD27" i="30"/>
  <c r="AD19" i="30"/>
  <c r="AD34" i="30"/>
  <c r="AD30" i="30"/>
  <c r="AD26" i="30"/>
  <c r="AD22" i="30"/>
  <c r="AD18" i="30"/>
  <c r="AD14" i="30"/>
  <c r="AD24" i="30"/>
  <c r="AD31" i="33"/>
  <c r="W49" i="30"/>
  <c r="V49" i="30"/>
  <c r="U49" i="30"/>
  <c r="L49" i="30"/>
  <c r="K49" i="30"/>
  <c r="J49" i="30"/>
  <c r="I49" i="30"/>
  <c r="AG48" i="30"/>
  <c r="AE48" i="30"/>
  <c r="Y48" i="30"/>
  <c r="AA48" i="30" s="1"/>
  <c r="AB49" i="30"/>
  <c r="X49" i="30"/>
  <c r="T49" i="30"/>
  <c r="S49" i="30"/>
  <c r="R49" i="30"/>
  <c r="P49" i="30"/>
  <c r="H49" i="30"/>
  <c r="G49" i="30"/>
  <c r="F38" i="30"/>
  <c r="F49" i="30" s="1"/>
  <c r="AG20" i="30"/>
  <c r="AG14" i="30"/>
  <c r="AG13" i="30"/>
  <c r="M13" i="30"/>
  <c r="W42" i="29"/>
  <c r="V42" i="29"/>
  <c r="U42" i="29"/>
  <c r="L42" i="29"/>
  <c r="K42" i="29"/>
  <c r="J42" i="29"/>
  <c r="I42" i="29"/>
  <c r="AG41" i="29"/>
  <c r="AE41" i="29"/>
  <c r="Y41" i="29"/>
  <c r="AA41" i="29" s="1"/>
  <c r="AD41" i="29" s="1"/>
  <c r="Y38" i="29"/>
  <c r="Y37" i="29"/>
  <c r="Y36" i="29"/>
  <c r="AB34" i="29"/>
  <c r="AB42" i="29" s="1"/>
  <c r="X34" i="29"/>
  <c r="X42" i="29" s="1"/>
  <c r="T34" i="29"/>
  <c r="T42" i="29" s="1"/>
  <c r="S42" i="29"/>
  <c r="R34" i="29"/>
  <c r="R42" i="29" s="1"/>
  <c r="P42" i="29"/>
  <c r="H34" i="29"/>
  <c r="H42" i="29" s="1"/>
  <c r="G34" i="29"/>
  <c r="G42" i="29" s="1"/>
  <c r="F42" i="29"/>
  <c r="AG13" i="29"/>
  <c r="AG34" i="29" s="1"/>
  <c r="M13" i="29"/>
  <c r="AE24" i="30" l="1"/>
  <c r="AF36" i="30"/>
  <c r="AF13" i="34"/>
  <c r="AF29" i="34" s="1"/>
  <c r="AF20" i="30"/>
  <c r="AD38" i="34"/>
  <c r="AF26" i="29"/>
  <c r="AE33" i="29"/>
  <c r="AF33" i="29" s="1"/>
  <c r="AE14" i="30"/>
  <c r="AF14" i="30" s="1"/>
  <c r="AF28" i="30"/>
  <c r="AE30" i="30"/>
  <c r="AF30" i="30" s="1"/>
  <c r="O14" i="30"/>
  <c r="AF24" i="30"/>
  <c r="AF26" i="30"/>
  <c r="AF37" i="30"/>
  <c r="AE25" i="29"/>
  <c r="AF25" i="29" s="1"/>
  <c r="AE18" i="29"/>
  <c r="AF18" i="29" s="1"/>
  <c r="AE17" i="30"/>
  <c r="AF17" i="30" s="1"/>
  <c r="AF20" i="29"/>
  <c r="O31" i="33"/>
  <c r="O43" i="33" s="1"/>
  <c r="AE38" i="34"/>
  <c r="AE29" i="30"/>
  <c r="AF29" i="30" s="1"/>
  <c r="N13" i="29"/>
  <c r="N34" i="29" s="1"/>
  <c r="N42" i="29" s="1"/>
  <c r="M34" i="29"/>
  <c r="M42" i="29" s="1"/>
  <c r="AF32" i="30"/>
  <c r="AA28" i="29"/>
  <c r="AE22" i="29"/>
  <c r="AF22" i="29" s="1"/>
  <c r="AE21" i="29"/>
  <c r="AF21" i="29" s="1"/>
  <c r="AF32" i="29"/>
  <c r="AA31" i="33"/>
  <c r="AA43" i="33" s="1"/>
  <c r="AE35" i="30"/>
  <c r="AF35" i="30" s="1"/>
  <c r="AF41" i="29"/>
  <c r="AE15" i="30"/>
  <c r="AF15" i="30" s="1"/>
  <c r="AE24" i="29"/>
  <c r="AF24" i="29" s="1"/>
  <c r="AE27" i="30"/>
  <c r="AF27" i="30" s="1"/>
  <c r="AE23" i="30"/>
  <c r="AF23" i="30" s="1"/>
  <c r="AE29" i="29"/>
  <c r="AF29" i="29" s="1"/>
  <c r="O17" i="30"/>
  <c r="AF41" i="30"/>
  <c r="AF45" i="30" s="1"/>
  <c r="N43" i="33"/>
  <c r="AE31" i="33"/>
  <c r="AE43" i="33" s="1"/>
  <c r="Z38" i="30"/>
  <c r="Z49" i="30" s="1"/>
  <c r="Z38" i="29"/>
  <c r="Z39" i="29" s="1"/>
  <c r="AF13" i="33"/>
  <c r="AF31" i="33" s="1"/>
  <c r="AE22" i="30"/>
  <c r="AF22" i="30" s="1"/>
  <c r="AE34" i="33"/>
  <c r="AF34" i="33" s="1"/>
  <c r="AF39" i="33" s="1"/>
  <c r="AD39" i="33"/>
  <c r="AD43" i="33" s="1"/>
  <c r="AA37" i="30"/>
  <c r="O26" i="29"/>
  <c r="O27" i="30"/>
  <c r="AE14" i="29"/>
  <c r="AF14" i="29" s="1"/>
  <c r="AE27" i="29"/>
  <c r="AF27" i="29" s="1"/>
  <c r="AE15" i="29"/>
  <c r="AF15" i="29" s="1"/>
  <c r="M38" i="30"/>
  <c r="M49" i="30" s="1"/>
  <c r="N13" i="30"/>
  <c r="O13" i="30" s="1"/>
  <c r="AF28" i="29"/>
  <c r="AE31" i="30"/>
  <c r="AF31" i="30" s="1"/>
  <c r="AE25" i="30"/>
  <c r="AF25" i="30" s="1"/>
  <c r="Z34" i="29"/>
  <c r="Z36" i="29"/>
  <c r="AA36" i="29" s="1"/>
  <c r="AE19" i="30"/>
  <c r="AF19" i="30" s="1"/>
  <c r="O16" i="30"/>
  <c r="O30" i="30"/>
  <c r="O36" i="30"/>
  <c r="O33" i="29"/>
  <c r="AE30" i="29"/>
  <c r="AF30" i="29" s="1"/>
  <c r="AE18" i="30"/>
  <c r="AF18" i="30" s="1"/>
  <c r="O34" i="30"/>
  <c r="AE23" i="29"/>
  <c r="AF23" i="29" s="1"/>
  <c r="AE31" i="29"/>
  <c r="AF31" i="29" s="1"/>
  <c r="AE19" i="29"/>
  <c r="AF19" i="29" s="1"/>
  <c r="AE16" i="29"/>
  <c r="AF16" i="29" s="1"/>
  <c r="O31" i="30"/>
  <c r="AF32" i="34"/>
  <c r="AF36" i="34" s="1"/>
  <c r="Z37" i="29"/>
  <c r="AA37" i="29" s="1"/>
  <c r="AE33" i="30"/>
  <c r="AF33" i="30" s="1"/>
  <c r="O33" i="30"/>
  <c r="AE17" i="29"/>
  <c r="AF21" i="30"/>
  <c r="Y38" i="30"/>
  <c r="Y49" i="30" s="1"/>
  <c r="AD48" i="30"/>
  <c r="AF48" i="30" s="1"/>
  <c r="AG38" i="30"/>
  <c r="AG49" i="30" s="1"/>
  <c r="AF34" i="30"/>
  <c r="AF16" i="30"/>
  <c r="AD13" i="30"/>
  <c r="AD13" i="29"/>
  <c r="AD34" i="29" s="1"/>
  <c r="AG42" i="29"/>
  <c r="Y34" i="29"/>
  <c r="Y42" i="29" s="1"/>
  <c r="U42" i="19"/>
  <c r="W42" i="19"/>
  <c r="X31" i="19"/>
  <c r="X42" i="19" s="1"/>
  <c r="V42" i="19"/>
  <c r="I42" i="19"/>
  <c r="J42" i="19"/>
  <c r="K42" i="19"/>
  <c r="L42" i="19"/>
  <c r="AG41" i="19"/>
  <c r="AE41" i="19"/>
  <c r="Y41" i="19"/>
  <c r="AA41" i="19" s="1"/>
  <c r="AD41" i="19" s="1"/>
  <c r="Y35" i="19"/>
  <c r="Z35" i="19" s="1"/>
  <c r="Y37" i="19"/>
  <c r="Z37" i="19" s="1"/>
  <c r="Y34" i="19"/>
  <c r="Z34" i="19" s="1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14" i="19"/>
  <c r="S31" i="19"/>
  <c r="S42" i="19" s="1"/>
  <c r="T31" i="19"/>
  <c r="T42" i="19" s="1"/>
  <c r="R31" i="19"/>
  <c r="R42" i="19" s="1"/>
  <c r="Y18" i="19"/>
  <c r="Y20" i="19"/>
  <c r="Y24" i="19"/>
  <c r="Z24" i="19" s="1"/>
  <c r="Y26" i="19"/>
  <c r="Y27" i="19"/>
  <c r="Y28" i="19"/>
  <c r="Y29" i="19"/>
  <c r="Y14" i="19"/>
  <c r="M15" i="19"/>
  <c r="M16" i="19"/>
  <c r="M17" i="19"/>
  <c r="M19" i="19"/>
  <c r="M21" i="19"/>
  <c r="M22" i="19"/>
  <c r="M23" i="19"/>
  <c r="M24" i="19"/>
  <c r="M25" i="19"/>
  <c r="G42" i="19"/>
  <c r="H42" i="19"/>
  <c r="F42" i="19"/>
  <c r="M14" i="19"/>
  <c r="Z14" i="19" l="1"/>
  <c r="AA14" i="19" s="1"/>
  <c r="Y31" i="19"/>
  <c r="Y42" i="19" s="1"/>
  <c r="M31" i="19"/>
  <c r="M42" i="19" s="1"/>
  <c r="AG31" i="19"/>
  <c r="AG42" i="19" s="1"/>
  <c r="O13" i="29"/>
  <c r="O34" i="29"/>
  <c r="O42" i="29" s="1"/>
  <c r="AA38" i="30"/>
  <c r="AA49" i="30" s="1"/>
  <c r="AA24" i="19"/>
  <c r="AF41" i="19"/>
  <c r="AE13" i="29"/>
  <c r="AF38" i="34"/>
  <c r="Z26" i="19"/>
  <c r="AE26" i="19" s="1"/>
  <c r="AD23" i="19"/>
  <c r="AE23" i="19"/>
  <c r="AD17" i="19"/>
  <c r="N17" i="19"/>
  <c r="AE17" i="19" s="1"/>
  <c r="AD29" i="19"/>
  <c r="Z29" i="19"/>
  <c r="AE29" i="19" s="1"/>
  <c r="O38" i="30"/>
  <c r="O49" i="30" s="1"/>
  <c r="Z42" i="29"/>
  <c r="N38" i="30"/>
  <c r="N49" i="30" s="1"/>
  <c r="AE13" i="30"/>
  <c r="AE38" i="30" s="1"/>
  <c r="AE49" i="30" s="1"/>
  <c r="AF43" i="33"/>
  <c r="AD16" i="19"/>
  <c r="N16" i="19"/>
  <c r="AE16" i="19" s="1"/>
  <c r="AD20" i="19"/>
  <c r="Z20" i="19"/>
  <c r="AE20" i="19" s="1"/>
  <c r="AF17" i="29"/>
  <c r="N14" i="19"/>
  <c r="AE22" i="19"/>
  <c r="AD28" i="19"/>
  <c r="Z28" i="19"/>
  <c r="AE28" i="19" s="1"/>
  <c r="AA37" i="19"/>
  <c r="N25" i="19"/>
  <c r="AE25" i="19" s="1"/>
  <c r="N21" i="19"/>
  <c r="AE21" i="19" s="1"/>
  <c r="AD15" i="19"/>
  <c r="N15" i="19"/>
  <c r="AE15" i="19" s="1"/>
  <c r="AD27" i="19"/>
  <c r="Z27" i="19"/>
  <c r="AE27" i="19" s="1"/>
  <c r="Z18" i="19"/>
  <c r="AE18" i="19" s="1"/>
  <c r="AA35" i="19"/>
  <c r="AA38" i="29"/>
  <c r="AA39" i="29" s="1"/>
  <c r="N24" i="19"/>
  <c r="AE24" i="19" s="1"/>
  <c r="AD19" i="19"/>
  <c r="N19" i="19"/>
  <c r="AE19" i="19" s="1"/>
  <c r="AD26" i="19"/>
  <c r="O23" i="19"/>
  <c r="AD38" i="30"/>
  <c r="AD49" i="30" s="1"/>
  <c r="AA34" i="29"/>
  <c r="AD42" i="29"/>
  <c r="AD22" i="19"/>
  <c r="AD18" i="19"/>
  <c r="AD14" i="19"/>
  <c r="AD25" i="19"/>
  <c r="AD21" i="19"/>
  <c r="AD24" i="19"/>
  <c r="Z31" i="19" l="1"/>
  <c r="Z42" i="19" s="1"/>
  <c r="AD31" i="19"/>
  <c r="AD42" i="19" s="1"/>
  <c r="O14" i="19"/>
  <c r="AE14" i="19"/>
  <c r="AE31" i="19" s="1"/>
  <c r="AE42" i="19" s="1"/>
  <c r="N31" i="19"/>
  <c r="N42" i="19" s="1"/>
  <c r="AA27" i="19"/>
  <c r="AF24" i="19"/>
  <c r="AF19" i="19"/>
  <c r="AF15" i="19"/>
  <c r="AF28" i="19"/>
  <c r="AF13" i="29"/>
  <c r="AF34" i="29" s="1"/>
  <c r="AF42" i="29" s="1"/>
  <c r="AE34" i="29"/>
  <c r="AE42" i="29" s="1"/>
  <c r="O17" i="19"/>
  <c r="AF23" i="19"/>
  <c r="O16" i="19"/>
  <c r="AF20" i="19"/>
  <c r="AF17" i="19"/>
  <c r="O19" i="19"/>
  <c r="AF26" i="19"/>
  <c r="AF27" i="19"/>
  <c r="AF13" i="30"/>
  <c r="AF38" i="30" s="1"/>
  <c r="AF49" i="30" s="1"/>
  <c r="AA26" i="19"/>
  <c r="AF21" i="19"/>
  <c r="AF22" i="19"/>
  <c r="AF18" i="19"/>
  <c r="AA42" i="29"/>
  <c r="AA18" i="19"/>
  <c r="O25" i="19"/>
  <c r="O15" i="19"/>
  <c r="AF25" i="19"/>
  <c r="AA34" i="19"/>
  <c r="O24" i="19"/>
  <c r="AA20" i="19"/>
  <c r="O21" i="19"/>
  <c r="O22" i="19"/>
  <c r="AF16" i="19"/>
  <c r="AF29" i="19"/>
  <c r="AA29" i="19"/>
  <c r="AA28" i="19"/>
  <c r="AA31" i="19" l="1"/>
  <c r="AA42" i="19" s="1"/>
  <c r="AF14" i="19"/>
  <c r="AF31" i="19" s="1"/>
  <c r="AF42" i="19" s="1"/>
  <c r="O31" i="19"/>
  <c r="O42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C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  <comment ref="S36" authorId="0" shapeId="0" xr:uid="{83D1E4C2-FD5C-49BC-8832-BE79E16ED1D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formy zajęć z GW na GS. Zajęcia warsztatowe w 2 grupach seminaryjnych z limitem do 24 osób.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7" authorId="0" shapeId="0" xr:uid="{8B282121-5FAD-4C38-8029-72A23EA18F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5" authorId="0" shapeId="0" xr:uid="{E5726983-CFC5-4983-A995-5E32B16A434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C30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  <comment ref="S36" authorId="0" shapeId="0" xr:uid="{20243532-505F-40F8-8746-06E28B6F9A9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formy zajęć z GW na GS. Zajęcia warsztatowe w 2 grupach seminaryjnych z limitem do 24 osób.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nazwy, była PARAZYTOLOGIA, na prośbę kierownika przedmiotu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7" authorId="0" shapeId="0" xr:uid="{D994EB6E-53D0-4173-8492-1D5CCFA65C4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5" authorId="0" shapeId="0" xr:uid="{6024C158-7746-4861-A29E-074B5AA397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sharedStrings.xml><?xml version="1.0" encoding="utf-8"?>
<sst xmlns="http://schemas.openxmlformats.org/spreadsheetml/2006/main" count="1332" uniqueCount="203">
  <si>
    <t>E-learning</t>
  </si>
  <si>
    <t>pz</t>
  </si>
  <si>
    <t>zp</t>
  </si>
  <si>
    <t>k</t>
  </si>
  <si>
    <t>ćw</t>
  </si>
  <si>
    <t>sem</t>
  </si>
  <si>
    <t>w</t>
  </si>
  <si>
    <t>ZzO</t>
  </si>
  <si>
    <t xml:space="preserve">Zarządzanie w stomatologii </t>
  </si>
  <si>
    <t>Technologie informatyczne</t>
  </si>
  <si>
    <t>Psychologia lekarska</t>
  </si>
  <si>
    <t>Z</t>
  </si>
  <si>
    <t>Przysposobienie biblioteczne</t>
  </si>
  <si>
    <t>Pierwsza pomoc medyczna</t>
  </si>
  <si>
    <t>Stomatologia przedkliniczna</t>
  </si>
  <si>
    <t xml:space="preserve">Medycyna katastrof i medycyna ratunkowa </t>
  </si>
  <si>
    <t>Język angielski</t>
  </si>
  <si>
    <t>E</t>
  </si>
  <si>
    <t>Etyka w stomatologii</t>
  </si>
  <si>
    <t>Biologia medyczna</t>
  </si>
  <si>
    <t xml:space="preserve">Chemia  </t>
  </si>
  <si>
    <t xml:space="preserve">Biofizyka  </t>
  </si>
  <si>
    <t>BHP</t>
  </si>
  <si>
    <t>Anatomia człowieka</t>
  </si>
  <si>
    <t>Liczba godzin</t>
  </si>
  <si>
    <t>Lp.</t>
  </si>
  <si>
    <t>jednolite magisterskie</t>
  </si>
  <si>
    <t>Wychowanie fizyczne</t>
  </si>
  <si>
    <t>ogólnoakademicki</t>
  </si>
  <si>
    <t xml:space="preserve">Stomatologia społeczna </t>
  </si>
  <si>
    <t xml:space="preserve">Stomatologia dziecięca i profilaktyka stomatologiczna  </t>
  </si>
  <si>
    <t xml:space="preserve">Rehabilitacja </t>
  </si>
  <si>
    <t xml:space="preserve">Radiologia  ogólna </t>
  </si>
  <si>
    <t>Patofizjologia</t>
  </si>
  <si>
    <t xml:space="preserve">Immunologia </t>
  </si>
  <si>
    <t xml:space="preserve">Mikrobiologia </t>
  </si>
  <si>
    <t>Materiałoznawstwo stomatologiczne zachowawcze</t>
  </si>
  <si>
    <t>Wstęp do materiałoznawstwa</t>
  </si>
  <si>
    <t>Genetyka medyczna</t>
  </si>
  <si>
    <t xml:space="preserve">Fizjologia narządu żucia </t>
  </si>
  <si>
    <t>Fizjologia człowieka</t>
  </si>
  <si>
    <t>Fizjologia ciąży</t>
  </si>
  <si>
    <t xml:space="preserve">Ergonomia  </t>
  </si>
  <si>
    <t>Biochemia</t>
  </si>
  <si>
    <t>Aspekty prawne praktyki zawodu lek dentysty</t>
  </si>
  <si>
    <t>Medycyna a prawo</t>
  </si>
  <si>
    <t xml:space="preserve">Stomatologia zachowawcza z endodoncją </t>
  </si>
  <si>
    <t>Stomatologia dziecięca i profilaktyka stom.</t>
  </si>
  <si>
    <t>Radiologia stomatologiczna</t>
  </si>
  <si>
    <t xml:space="preserve"> </t>
  </si>
  <si>
    <t xml:space="preserve">Protetyka Normy okluzji i funkcje układu stomatognatycznego   </t>
  </si>
  <si>
    <t>Nauczanie przedkliniczne - chirurgia stomatologiczna</t>
  </si>
  <si>
    <t xml:space="preserve">Nauczanie przedkliniczne - endodoncja </t>
  </si>
  <si>
    <t>Nauczanie przedkliniczne - stomatologia zachowawcza</t>
  </si>
  <si>
    <t xml:space="preserve">Patomorfologia </t>
  </si>
  <si>
    <t>Farmakologia</t>
  </si>
  <si>
    <t xml:space="preserve">Pediatria  </t>
  </si>
  <si>
    <t xml:space="preserve">Problemy kardiologiczne w stomatologii </t>
  </si>
  <si>
    <t>Choroby wewnętrzne</t>
  </si>
  <si>
    <t>English for Dental Practitioners</t>
  </si>
  <si>
    <t>What to do with an English - speaking patient? czyli Pacjent anglojęzyczny</t>
  </si>
  <si>
    <t>Stomatologia zachowawcza z endodoncją (stomatologia zachowawcza)</t>
  </si>
  <si>
    <t>Stomatologia zachowawcza z endodoncją (Endodoncja)</t>
  </si>
  <si>
    <t>Stomatologia dziecięca i profilaktyka stomatologiczna</t>
  </si>
  <si>
    <t xml:space="preserve">Protetyka  </t>
  </si>
  <si>
    <t xml:space="preserve">Periodontologia i choroby błony śluzowej </t>
  </si>
  <si>
    <t>Zzo</t>
  </si>
  <si>
    <t>Otorynolaryngologia</t>
  </si>
  <si>
    <t xml:space="preserve">Ortodoncja </t>
  </si>
  <si>
    <t xml:space="preserve">Neurologia   </t>
  </si>
  <si>
    <t>Medycyna sądowa</t>
  </si>
  <si>
    <t xml:space="preserve">Farmakologia kliniczna </t>
  </si>
  <si>
    <t>Chirurgia szczękowo-twarzowa z onkologią</t>
  </si>
  <si>
    <t xml:space="preserve">Chirurgia stomatologiczna </t>
  </si>
  <si>
    <t xml:space="preserve">Anestezjologia i reanimacja </t>
  </si>
  <si>
    <t>Zdrowie publiczne</t>
  </si>
  <si>
    <t>System kształcenia lekarzy w Polsce</t>
  </si>
  <si>
    <t>Orzecznictwo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</si>
  <si>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</si>
  <si>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</si>
  <si>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</si>
  <si>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 xml:space="preserve">Protetyka </t>
  </si>
  <si>
    <t xml:space="preserve">Gerostomatologia </t>
  </si>
  <si>
    <t>Fizjoterapia w stomatologii</t>
  </si>
  <si>
    <t>Chirurgia stomatologia</t>
  </si>
  <si>
    <t>Historia medycyny</t>
  </si>
  <si>
    <t>Profesjonalizm lekarski</t>
  </si>
  <si>
    <t>Nauczanie przedkliniczne - Protetyka</t>
  </si>
  <si>
    <t>Nauczanie przedkliniczne - ortodoncja</t>
  </si>
  <si>
    <t>Nauczanie przedkliniczne - periodontologia</t>
  </si>
  <si>
    <t>Materiałoznawstwo protetyczne</t>
  </si>
  <si>
    <t>Dermatologia z wenerologią</t>
  </si>
  <si>
    <t>odtwórczy</t>
  </si>
  <si>
    <t xml:space="preserve">Nauczanie przedkliniczne -Stomatologia dziecięca i profilaktyka stomatologiczna      </t>
  </si>
  <si>
    <t>Nauczanie przedkliniczne -                 Stomatologia zachowawcza</t>
  </si>
  <si>
    <t>stomatologia wieku rozwojowego</t>
  </si>
  <si>
    <t>Histologia, cytologia i embriologia</t>
  </si>
  <si>
    <t>medycyna jamy ustnej</t>
  </si>
  <si>
    <t xml:space="preserve">Okulistyka  </t>
  </si>
  <si>
    <t xml:space="preserve">Choroby zakaźne  </t>
  </si>
  <si>
    <t>Fakultet - Bóle głowy</t>
  </si>
  <si>
    <t>Fakultet - Aseptyka i antyseptyka</t>
  </si>
  <si>
    <t>Fakultet - Dziecko w gabinecie stomatologicznym - na co należy być przygotowanym</t>
  </si>
  <si>
    <t>PLAN STUDIÓW</t>
  </si>
  <si>
    <t>PROFIL:</t>
  </si>
  <si>
    <t>FORMA STUDIÓW:</t>
  </si>
  <si>
    <t>Zajęcia/grupa zajęć realizowane w ramach przedmiotu</t>
  </si>
  <si>
    <t>e-l</t>
  </si>
  <si>
    <t>ilość ECTS w semestrze</t>
  </si>
  <si>
    <t>Forma zaliczenia:</t>
  </si>
  <si>
    <t>Łączna ilość ECTS w roku akademickim</t>
  </si>
  <si>
    <t>Praktyki</t>
  </si>
  <si>
    <t>Razem:</t>
  </si>
  <si>
    <t>x</t>
  </si>
  <si>
    <t>e-l </t>
  </si>
  <si>
    <t>liczba godzin samokształcenia w semestrze</t>
  </si>
  <si>
    <t>liczba wszystkich godzin w semestrze (suma=kontakt+samokształcenie)</t>
  </si>
  <si>
    <t>ilość  ECTS w semestrze</t>
  </si>
  <si>
    <t>liczba godzin kontaktowych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</si>
  <si>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</si>
  <si>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</si>
  <si>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</si>
  <si>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</si>
  <si>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Przedmioty obowiązkowe</t>
  </si>
  <si>
    <t>Nazwa przedmiotu</t>
  </si>
  <si>
    <t>Przedmioty fakultatywne</t>
  </si>
  <si>
    <t>Praktyka wakacyjna</t>
  </si>
  <si>
    <t>Suma:</t>
  </si>
  <si>
    <t xml:space="preserve">Z </t>
  </si>
  <si>
    <t xml:space="preserve">Historia filozofii   </t>
  </si>
  <si>
    <t xml:space="preserve">Socjologia  </t>
  </si>
  <si>
    <t>Strategie antystresowe</t>
  </si>
  <si>
    <t>Nauki</t>
  </si>
  <si>
    <t>Moduł</t>
  </si>
  <si>
    <t>Nauki przedkliniczne ogólnomedyczne</t>
  </si>
  <si>
    <t>Nauki kliniczne ogólnomedyczne</t>
  </si>
  <si>
    <t>Nauki kliniczne - stomatologiczne</t>
  </si>
  <si>
    <t>Kompetencje generyczne w stomatologii</t>
  </si>
  <si>
    <t>Wykłady</t>
  </si>
  <si>
    <t>Seminarium</t>
  </si>
  <si>
    <t>Ćwiczenia</t>
  </si>
  <si>
    <t>Zajęcia kliniczne</t>
  </si>
  <si>
    <t>Zajęcia praktyczne</t>
  </si>
  <si>
    <t>Praktyki zawodowe</t>
  </si>
  <si>
    <t>Zaliczenie z oceną</t>
  </si>
  <si>
    <t xml:space="preserve">Zaliczenie  </t>
  </si>
  <si>
    <t>Egzamin</t>
  </si>
  <si>
    <t xml:space="preserve">E </t>
  </si>
  <si>
    <t>Zaburzenia metabolizmu kostnego</t>
  </si>
  <si>
    <t>Język migowy</t>
  </si>
  <si>
    <t>Do wyboru 1 z 3</t>
  </si>
  <si>
    <t>Statystyka w badaniach naukowych</t>
  </si>
  <si>
    <t>Metodologia badań nauk</t>
  </si>
  <si>
    <t>Komunikacja interpersonalna w gabinecie stomatologicznym</t>
  </si>
  <si>
    <t>Zdrowe żywienie</t>
  </si>
  <si>
    <t>Do wyboru 1 z 4</t>
  </si>
  <si>
    <t>Stomatologia estetyczna</t>
  </si>
  <si>
    <t>Implantologia</t>
  </si>
  <si>
    <t xml:space="preserve">Przygotowanie podłoża kostnego do leczenia protetycznego jamy ustnej </t>
  </si>
  <si>
    <t xml:space="preserve">Protetyka Normy okluzji i funkcje układu stomatognatycznego  </t>
  </si>
  <si>
    <t xml:space="preserve">Radiologia stomatologiczna </t>
  </si>
  <si>
    <t>Semestr 1  (zimowy)</t>
  </si>
  <si>
    <t>Semestr 2  (letni)</t>
  </si>
  <si>
    <t>Semestr 3  (zimowy)</t>
  </si>
  <si>
    <t>Semestr 4  (letni)</t>
  </si>
  <si>
    <t>Semestr 5 (zimowy)</t>
  </si>
  <si>
    <t>Semestr 6 (letni)</t>
  </si>
  <si>
    <t>Semestr 7 (zimowy)</t>
  </si>
  <si>
    <t>Semestr 8  (letni)</t>
  </si>
  <si>
    <t>Semestr  9  (zimowy)</t>
  </si>
  <si>
    <t>Semestr 10  (letni)</t>
  </si>
  <si>
    <t xml:space="preserve">KIERUNEK STUDIÓW:  </t>
  </si>
  <si>
    <t>POZIOM:</t>
  </si>
  <si>
    <t>LEKARSKO-DENTYSTYCZNY</t>
  </si>
  <si>
    <t>stacjonarne</t>
  </si>
  <si>
    <t>CYKL KSZTAŁCENIA OD ROKU AKADEMICKIEGO:</t>
  </si>
  <si>
    <t xml:space="preserve">Chirurgia ogólna z onkologią </t>
  </si>
  <si>
    <t xml:space="preserve">Choroby wewnętrzne (kardiologia) </t>
  </si>
  <si>
    <t>Medycyna i sztuka</t>
  </si>
  <si>
    <t>Do wyboru 2 z 4</t>
  </si>
  <si>
    <t xml:space="preserve">Patologia jamy ustnej </t>
  </si>
  <si>
    <t>Parazytologia z mikologią</t>
  </si>
  <si>
    <t>Legenda:</t>
  </si>
  <si>
    <t xml:space="preserve">Lp. </t>
  </si>
  <si>
    <t xml:space="preserve">Praktyki </t>
  </si>
  <si>
    <t>II ROK STUDIÓW</t>
  </si>
  <si>
    <t>2022/2023</t>
  </si>
  <si>
    <t>III  ROK STUDIÓW</t>
  </si>
  <si>
    <t xml:space="preserve"> IV  ROK STUDIÓW </t>
  </si>
  <si>
    <t xml:space="preserve">V ROK STUDIÓW </t>
  </si>
  <si>
    <t>Stomatologia zachowawcza z endodoncją (Stomatologia zachowawcza)</t>
  </si>
  <si>
    <t>Liczba godzin kontaktowych w semestrze</t>
  </si>
  <si>
    <t>Praktyczne dylematy profesjonalne w pracy dentysty</t>
  </si>
  <si>
    <t>Profesjonalizm w badaniach naukowych</t>
  </si>
  <si>
    <t>niestacjonarne</t>
  </si>
  <si>
    <t>I ROK STUDIÓW 2022/2023</t>
  </si>
  <si>
    <t>Metodologia badań naukowych</t>
  </si>
  <si>
    <t xml:space="preserve">Nauczanie przedkliniczne - Stomatologia dziecięca i profilaktyka stomatologiczna      </t>
  </si>
  <si>
    <t>Do wyboru 1 z 5</t>
  </si>
  <si>
    <t>Techniki odbudowy bezpośredniej zębów przedmich</t>
  </si>
  <si>
    <t>Techniki odbudowy bezpośrednij zębów bocznych</t>
  </si>
  <si>
    <t>Techniki odbudowy bezpośredniej zębów bocznych</t>
  </si>
  <si>
    <t>Techniki odbudowy bezpośredniej zębów przednich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</si>
</sst>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i/>
      <sz val="12"/>
      <color rgb="FFC00000"/>
      <name val="Calibri"/>
      <family val="2"/>
      <charset val="238"/>
      <scheme val="minor"/>
    </font>
    <font>
      <b/>
      <i/>
      <sz val="14"/>
      <color rgb="FFC00000"/>
      <name val="Times New Roman"/>
      <family val="1"/>
      <charset val="238"/>
    </font>
    <font>
      <b/>
      <i/>
      <sz val="14"/>
      <color rgb="FFC00000"/>
      <name val="Calibri"/>
      <family val="2"/>
      <charset val="238"/>
      <scheme val="minor"/>
    </font>
    <font>
      <b/>
      <sz val="12"/>
      <color rgb="FFC00000"/>
      <name val="Times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3">
    <xf numFmtId="0" fontId="0" fillId="0" borderId="0" xfId="0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6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1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58" xfId="0" applyFont="1" applyFill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73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horizontal="center" vertical="center" textRotation="90" wrapText="1"/>
    </xf>
    <xf numFmtId="0" fontId="4" fillId="3" borderId="46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 wrapText="1"/>
    </xf>
    <xf numFmtId="0" fontId="4" fillId="3" borderId="38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0" fontId="6" fillId="4" borderId="46" xfId="0" applyFont="1" applyFill="1" applyBorder="1" applyAlignment="1">
      <alignment vertical="center" wrapText="1"/>
    </xf>
    <xf numFmtId="0" fontId="6" fillId="4" borderId="46" xfId="0" applyFont="1" applyFill="1" applyBorder="1" applyAlignment="1">
      <alignment horizontal="right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3" borderId="46" xfId="0" applyFont="1" applyFill="1" applyBorder="1" applyAlignment="1">
      <alignment horizontal="center" vertical="center" textRotation="90" wrapText="1"/>
    </xf>
    <xf numFmtId="0" fontId="4" fillId="4" borderId="5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5" fillId="0" borderId="7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56" xfId="1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7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right" vertical="center" wrapText="1"/>
    </xf>
    <xf numFmtId="0" fontId="6" fillId="4" borderId="58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67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6" fillId="0" borderId="2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textRotation="90" wrapText="1"/>
    </xf>
    <xf numFmtId="0" fontId="6" fillId="0" borderId="53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71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justify"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vertical="center" wrapText="1"/>
    </xf>
    <xf numFmtId="0" fontId="4" fillId="0" borderId="49" xfId="1" applyFont="1" applyFill="1" applyBorder="1" applyAlignment="1">
      <alignment vertical="center" wrapText="1"/>
    </xf>
    <xf numFmtId="0" fontId="4" fillId="0" borderId="50" xfId="1" applyFont="1" applyFill="1" applyBorder="1" applyAlignment="1">
      <alignment vertical="center" wrapText="1"/>
    </xf>
    <xf numFmtId="0" fontId="4" fillId="0" borderId="51" xfId="1" applyFont="1" applyFill="1" applyBorder="1" applyAlignment="1">
      <alignment vertical="center" wrapText="1"/>
    </xf>
    <xf numFmtId="0" fontId="4" fillId="0" borderId="73" xfId="1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55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1" fontId="6" fillId="0" borderId="5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vertical="center"/>
    </xf>
    <xf numFmtId="0" fontId="4" fillId="0" borderId="5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0" borderId="56" xfId="1" applyFont="1" applyFill="1" applyBorder="1" applyAlignment="1">
      <alignment horizontal="left" vertical="center"/>
    </xf>
    <xf numFmtId="0" fontId="4" fillId="0" borderId="30" xfId="1" applyFont="1" applyFill="1" applyBorder="1" applyAlignment="1">
      <alignment horizontal="left" vertical="center" wrapText="1"/>
    </xf>
    <xf numFmtId="0" fontId="4" fillId="0" borderId="74" xfId="1" applyFont="1" applyFill="1" applyBorder="1" applyAlignment="1">
      <alignment horizontal="left" vertical="center"/>
    </xf>
    <xf numFmtId="0" fontId="4" fillId="0" borderId="41" xfId="1" applyFont="1" applyFill="1" applyBorder="1" applyAlignment="1">
      <alignment horizontal="left" vertical="center" wrapText="1"/>
    </xf>
    <xf numFmtId="0" fontId="4" fillId="0" borderId="56" xfId="1" applyFont="1" applyFill="1" applyBorder="1" applyAlignment="1">
      <alignment horizontal="left" vertical="center" wrapText="1"/>
    </xf>
    <xf numFmtId="0" fontId="6" fillId="0" borderId="55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/>
    </xf>
    <xf numFmtId="0" fontId="4" fillId="4" borderId="47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4" fillId="4" borderId="5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56" xfId="1" applyFont="1" applyFill="1" applyBorder="1" applyAlignment="1">
      <alignment horizontal="center" vertical="center"/>
    </xf>
    <xf numFmtId="0" fontId="4" fillId="4" borderId="74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vertical="center" wrapText="1"/>
    </xf>
    <xf numFmtId="0" fontId="6" fillId="4" borderId="76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42" xfId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0" fontId="6" fillId="4" borderId="47" xfId="0" applyFont="1" applyFill="1" applyBorder="1" applyAlignment="1">
      <alignment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wrapText="1"/>
    </xf>
    <xf numFmtId="0" fontId="4" fillId="0" borderId="54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4" fillId="0" borderId="58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7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1" xfId="0" applyFont="1" applyFill="1" applyBorder="1" applyAlignment="1">
      <alignment vertical="center" wrapText="1"/>
    </xf>
    <xf numFmtId="0" fontId="20" fillId="0" borderId="0" xfId="0" applyFont="1" applyFill="1"/>
    <xf numFmtId="0" fontId="4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1" fontId="6" fillId="0" borderId="65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6" fillId="4" borderId="4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4" borderId="54" xfId="1" applyFont="1" applyFill="1" applyBorder="1" applyAlignment="1">
      <alignment vertical="center"/>
    </xf>
    <xf numFmtId="0" fontId="4" fillId="4" borderId="10" xfId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center" textRotation="90" wrapText="1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76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74" xfId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5" fillId="2" borderId="74" xfId="1" applyFont="1" applyFill="1" applyBorder="1" applyAlignment="1">
      <alignment horizontal="left" vertical="center" wrapText="1"/>
    </xf>
    <xf numFmtId="0" fontId="6" fillId="2" borderId="65" xfId="1" applyFont="1" applyFill="1" applyBorder="1" applyAlignment="1">
      <alignment horizontal="center" vertical="center"/>
    </xf>
    <xf numFmtId="1" fontId="6" fillId="2" borderId="22" xfId="1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vertical="center"/>
    </xf>
    <xf numFmtId="0" fontId="14" fillId="6" borderId="4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vertical="center"/>
    </xf>
    <xf numFmtId="0" fontId="19" fillId="6" borderId="3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/>
    </xf>
    <xf numFmtId="0" fontId="27" fillId="6" borderId="41" xfId="1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9" fillId="6" borderId="1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19" fillId="6" borderId="51" xfId="1" applyFont="1" applyFill="1" applyBorder="1" applyAlignment="1">
      <alignment horizontal="left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74" xfId="1" applyFont="1" applyFill="1" applyBorder="1" applyAlignment="1">
      <alignment horizontal="left" vertical="center" wrapText="1"/>
    </xf>
    <xf numFmtId="0" fontId="13" fillId="6" borderId="65" xfId="1" applyFont="1" applyFill="1" applyBorder="1" applyAlignment="1">
      <alignment horizontal="center" vertical="center"/>
    </xf>
    <xf numFmtId="1" fontId="13" fillId="6" borderId="22" xfId="1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6" xfId="1" applyFont="1" applyFill="1" applyBorder="1" applyAlignment="1">
      <alignment horizontal="center" vertical="center"/>
    </xf>
    <xf numFmtId="1" fontId="31" fillId="6" borderId="23" xfId="1" applyNumberFormat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9" fillId="6" borderId="74" xfId="1" applyFont="1" applyFill="1" applyBorder="1" applyAlignment="1">
      <alignment horizontal="left" vertical="center" wrapText="1"/>
    </xf>
    <xf numFmtId="0" fontId="19" fillId="6" borderId="65" xfId="1" applyFont="1" applyFill="1" applyBorder="1" applyAlignment="1">
      <alignment horizontal="center" vertical="center"/>
    </xf>
    <xf numFmtId="1" fontId="19" fillId="6" borderId="22" xfId="1" applyNumberFormat="1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3" fillId="6" borderId="41" xfId="1" applyFont="1" applyFill="1" applyBorder="1" applyAlignment="1">
      <alignment horizontal="left" vertical="center" wrapText="1"/>
    </xf>
    <xf numFmtId="0" fontId="18" fillId="2" borderId="30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right" vertical="center" wrapText="1"/>
    </xf>
    <xf numFmtId="0" fontId="4" fillId="3" borderId="60" xfId="0" applyFont="1" applyFill="1" applyBorder="1" applyAlignment="1">
      <alignment horizontal="right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right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63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/>
    </xf>
    <xf numFmtId="0" fontId="18" fillId="5" borderId="1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/>
    </xf>
    <xf numFmtId="0" fontId="21" fillId="3" borderId="37" xfId="0" applyFont="1" applyFill="1" applyBorder="1" applyAlignment="1">
      <alignment horizontal="left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left" vertical="center"/>
    </xf>
    <xf numFmtId="0" fontId="21" fillId="3" borderId="7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4" fillId="3" borderId="67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left" vertical="center"/>
    </xf>
    <xf numFmtId="0" fontId="21" fillId="3" borderId="67" xfId="0" applyFont="1" applyFill="1" applyBorder="1" applyAlignment="1">
      <alignment horizontal="left" vertical="center" wrapText="1"/>
    </xf>
    <xf numFmtId="0" fontId="21" fillId="3" borderId="60" xfId="0" applyFont="1" applyFill="1" applyBorder="1" applyAlignment="1">
      <alignment horizontal="left" vertical="center" wrapText="1"/>
    </xf>
    <xf numFmtId="0" fontId="21" fillId="3" borderId="61" xfId="0" applyFont="1" applyFill="1" applyBorder="1" applyAlignment="1">
      <alignment horizontal="left" vertical="center" wrapText="1"/>
    </xf>
    <xf numFmtId="0" fontId="10" fillId="3" borderId="68" xfId="0" applyFont="1" applyFill="1" applyBorder="1" applyAlignment="1">
      <alignment horizontal="center" wrapText="1"/>
    </xf>
    <xf numFmtId="0" fontId="10" fillId="3" borderId="69" xfId="0" applyFont="1" applyFill="1" applyBorder="1" applyAlignment="1">
      <alignment horizontal="center" wrapText="1"/>
    </xf>
    <xf numFmtId="0" fontId="10" fillId="3" borderId="70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right" vertical="center" wrapText="1"/>
    </xf>
    <xf numFmtId="0" fontId="2" fillId="4" borderId="60" xfId="0" applyFont="1" applyFill="1" applyBorder="1" applyAlignment="1">
      <alignment horizontal="righ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wrapText="1"/>
    </xf>
    <xf numFmtId="0" fontId="10" fillId="3" borderId="52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22" fillId="3" borderId="44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73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wrapText="1"/>
    </xf>
    <xf numFmtId="0" fontId="10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right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71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12" fillId="3" borderId="75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73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12" fillId="3" borderId="67" xfId="0" applyFont="1" applyFill="1" applyBorder="1" applyAlignment="1">
      <alignment horizontal="left" vertical="center"/>
    </xf>
    <xf numFmtId="0" fontId="12" fillId="3" borderId="60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302448"/>
      <color rgb="FF00486C"/>
      <color rgb="FF006699"/>
      <color rgb="FFCCFF99"/>
      <color rgb="FFF8F7F2"/>
      <color rgb="FFFFD1D1"/>
      <color rgb="FFFF5757"/>
      <color rgb="FF66FFFF"/>
      <color rgb="FFFFDBA7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486C"/>
    <pageSetUpPr fitToPage="1"/>
  </sheetPr>
  <dimension ref="B1:AH54"/>
  <sheetViews>
    <sheetView zoomScale="80" zoomScaleNormal="80" workbookViewId="0">
      <selection activeCell="AH1" sqref="AH1:AH1048576"/>
    </sheetView>
  </sheetViews>
  <sheetFormatPr defaultColWidth="9.109375" defaultRowHeight="15.6" x14ac:dyDescent="0.3"/>
  <cols>
    <col min="1" max="1" width="9.109375" style="15"/>
    <col min="2" max="2" width="23.33203125" style="16" customWidth="1"/>
    <col min="3" max="3" width="12.6640625" style="16" customWidth="1"/>
    <col min="4" max="4" width="8.44140625" style="15" customWidth="1"/>
    <col min="5" max="5" width="39.5546875" style="15" customWidth="1"/>
    <col min="6" max="6" width="5.109375" style="15" bestFit="1" customWidth="1"/>
    <col min="7" max="7" width="4.109375" style="15" bestFit="1" customWidth="1"/>
    <col min="8" max="8" width="5.109375" style="15" bestFit="1" customWidth="1"/>
    <col min="9" max="11" width="2.6640625" style="15" bestFit="1" customWidth="1"/>
    <col min="12" max="12" width="6.5546875" style="15" customWidth="1"/>
    <col min="13" max="14" width="5.6640625" style="15" bestFit="1" customWidth="1"/>
    <col min="15" max="15" width="8.109375" style="15" bestFit="1" customWidth="1"/>
    <col min="16" max="16" width="4" style="15" bestFit="1" customWidth="1"/>
    <col min="17" max="17" width="7.6640625" style="15" customWidth="1"/>
    <col min="18" max="18" width="4" style="15" bestFit="1" customWidth="1"/>
    <col min="19" max="19" width="4.109375" style="15" bestFit="1" customWidth="1"/>
    <col min="20" max="20" width="4" style="15" bestFit="1" customWidth="1"/>
    <col min="21" max="22" width="2.6640625" style="15" bestFit="1" customWidth="1"/>
    <col min="23" max="23" width="6.5546875" style="15" customWidth="1"/>
    <col min="24" max="24" width="4.6640625" style="15" customWidth="1"/>
    <col min="25" max="26" width="5.6640625" style="15" bestFit="1" customWidth="1"/>
    <col min="27" max="27" width="8.109375" style="15" bestFit="1" customWidth="1"/>
    <col min="28" max="28" width="4" style="15" bestFit="1" customWidth="1"/>
    <col min="29" max="29" width="9.109375" style="15" customWidth="1"/>
    <col min="30" max="30" width="5.6640625" style="15" bestFit="1" customWidth="1"/>
    <col min="31" max="31" width="5.6640625" style="17" bestFit="1" customWidth="1"/>
    <col min="32" max="32" width="8.109375" style="15" bestFit="1" customWidth="1"/>
    <col min="33" max="33" width="5.6640625" style="15" bestFit="1" customWidth="1"/>
    <col min="34" max="34" width="24.44140625" style="15" customWidth="1"/>
    <col min="35" max="16384" width="9.109375" style="15"/>
  </cols>
  <sheetData>
    <row r="1" spans="2:33" ht="16.2" thickBot="1" x14ac:dyDescent="0.35"/>
    <row r="2" spans="2:33" ht="28.5" customHeight="1" thickBot="1" x14ac:dyDescent="0.35">
      <c r="B2" s="571" t="s">
        <v>103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3"/>
    </row>
    <row r="3" spans="2:33" x14ac:dyDescent="0.3">
      <c r="B3" s="574" t="s">
        <v>171</v>
      </c>
      <c r="C3" s="575"/>
      <c r="D3" s="575"/>
      <c r="E3" s="575"/>
      <c r="F3" s="578" t="s">
        <v>173</v>
      </c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9"/>
    </row>
    <row r="4" spans="2:33" ht="21" customHeight="1" x14ac:dyDescent="0.3">
      <c r="B4" s="541" t="s">
        <v>172</v>
      </c>
      <c r="C4" s="542"/>
      <c r="D4" s="542"/>
      <c r="E4" s="542"/>
      <c r="F4" s="576" t="s">
        <v>26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7"/>
    </row>
    <row r="5" spans="2:33" ht="18.75" customHeight="1" x14ac:dyDescent="0.3">
      <c r="B5" s="541" t="s">
        <v>104</v>
      </c>
      <c r="C5" s="542"/>
      <c r="D5" s="542"/>
      <c r="E5" s="542"/>
      <c r="F5" s="576" t="s">
        <v>28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7"/>
    </row>
    <row r="6" spans="2:33" ht="22.5" customHeight="1" x14ac:dyDescent="0.3">
      <c r="B6" s="541" t="s">
        <v>105</v>
      </c>
      <c r="C6" s="542"/>
      <c r="D6" s="542"/>
      <c r="E6" s="542"/>
      <c r="F6" s="559" t="s">
        <v>174</v>
      </c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60"/>
    </row>
    <row r="7" spans="2:33" ht="23.25" customHeight="1" thickBot="1" x14ac:dyDescent="0.35">
      <c r="B7" s="539" t="s">
        <v>175</v>
      </c>
      <c r="C7" s="540"/>
      <c r="D7" s="540"/>
      <c r="E7" s="540"/>
      <c r="F7" s="557" t="s">
        <v>186</v>
      </c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8"/>
    </row>
    <row r="8" spans="2:33" ht="22.5" customHeight="1" thickBot="1" x14ac:dyDescent="0.35">
      <c r="B8" s="532" t="s">
        <v>132</v>
      </c>
      <c r="C8" s="551" t="s">
        <v>133</v>
      </c>
      <c r="D8" s="554" t="s">
        <v>195</v>
      </c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6"/>
    </row>
    <row r="9" spans="2:33" ht="21" customHeight="1" thickBot="1" x14ac:dyDescent="0.35">
      <c r="B9" s="533"/>
      <c r="C9" s="552"/>
      <c r="D9" s="561"/>
      <c r="E9" s="562"/>
      <c r="F9" s="526" t="s">
        <v>161</v>
      </c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8"/>
      <c r="R9" s="511" t="s">
        <v>162</v>
      </c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3"/>
      <c r="AD9" s="125"/>
      <c r="AE9" s="125"/>
      <c r="AF9" s="125"/>
      <c r="AG9" s="121"/>
    </row>
    <row r="10" spans="2:33" ht="21" customHeight="1" thickBot="1" x14ac:dyDescent="0.35">
      <c r="B10" s="533"/>
      <c r="C10" s="552"/>
      <c r="D10" s="563"/>
      <c r="E10" s="564"/>
      <c r="F10" s="518" t="s">
        <v>24</v>
      </c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19"/>
      <c r="R10" s="514" t="s">
        <v>24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6"/>
      <c r="AD10" s="126"/>
      <c r="AE10" s="126"/>
      <c r="AF10" s="126"/>
      <c r="AG10" s="122"/>
    </row>
    <row r="11" spans="2:33" s="18" customFormat="1" ht="147.75" customHeight="1" thickBot="1" x14ac:dyDescent="0.35">
      <c r="B11" s="533"/>
      <c r="C11" s="552"/>
      <c r="D11" s="518" t="s">
        <v>106</v>
      </c>
      <c r="E11" s="519"/>
      <c r="F11" s="110" t="s">
        <v>6</v>
      </c>
      <c r="G11" s="111" t="s">
        <v>5</v>
      </c>
      <c r="H11" s="111" t="s">
        <v>4</v>
      </c>
      <c r="I11" s="111" t="s">
        <v>3</v>
      </c>
      <c r="J11" s="111" t="s">
        <v>2</v>
      </c>
      <c r="K11" s="111" t="s">
        <v>1</v>
      </c>
      <c r="L11" s="111" t="s">
        <v>114</v>
      </c>
      <c r="M11" s="368" t="s">
        <v>191</v>
      </c>
      <c r="N11" s="368" t="s">
        <v>115</v>
      </c>
      <c r="O11" s="368" t="s">
        <v>116</v>
      </c>
      <c r="P11" s="111" t="s">
        <v>117</v>
      </c>
      <c r="Q11" s="112" t="s">
        <v>109</v>
      </c>
      <c r="R11" s="110" t="s">
        <v>6</v>
      </c>
      <c r="S11" s="111" t="s">
        <v>5</v>
      </c>
      <c r="T11" s="111" t="s">
        <v>4</v>
      </c>
      <c r="U11" s="111" t="s">
        <v>3</v>
      </c>
      <c r="V11" s="111" t="s">
        <v>2</v>
      </c>
      <c r="W11" s="111" t="s">
        <v>1</v>
      </c>
      <c r="X11" s="111" t="s">
        <v>107</v>
      </c>
      <c r="Y11" s="368" t="s">
        <v>118</v>
      </c>
      <c r="Z11" s="368" t="s">
        <v>115</v>
      </c>
      <c r="AA11" s="368" t="s">
        <v>116</v>
      </c>
      <c r="AB11" s="128" t="s">
        <v>108</v>
      </c>
      <c r="AC11" s="130" t="s">
        <v>119</v>
      </c>
      <c r="AD11" s="127" t="s">
        <v>120</v>
      </c>
      <c r="AE11" s="128" t="s">
        <v>121</v>
      </c>
      <c r="AF11" s="128" t="s">
        <v>122</v>
      </c>
      <c r="AG11" s="129" t="s">
        <v>110</v>
      </c>
    </row>
    <row r="12" spans="2:33" ht="19.5" customHeight="1" thickBot="1" x14ac:dyDescent="0.35">
      <c r="B12" s="533"/>
      <c r="C12" s="552"/>
      <c r="D12" s="529" t="s">
        <v>123</v>
      </c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1"/>
    </row>
    <row r="13" spans="2:33" ht="21" customHeight="1" thickBot="1" x14ac:dyDescent="0.35">
      <c r="B13" s="514"/>
      <c r="C13" s="553"/>
      <c r="D13" s="78" t="s">
        <v>183</v>
      </c>
      <c r="E13" s="232" t="s">
        <v>124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5"/>
    </row>
    <row r="14" spans="2:33" ht="21.75" customHeight="1" x14ac:dyDescent="0.3">
      <c r="B14" s="532" t="s">
        <v>134</v>
      </c>
      <c r="C14" s="534"/>
      <c r="D14" s="254">
        <v>1</v>
      </c>
      <c r="E14" s="343" t="s">
        <v>23</v>
      </c>
      <c r="F14" s="81">
        <v>36</v>
      </c>
      <c r="G14" s="19">
        <v>7</v>
      </c>
      <c r="H14" s="19">
        <v>39</v>
      </c>
      <c r="I14" s="19"/>
      <c r="J14" s="19"/>
      <c r="K14" s="19"/>
      <c r="L14" s="19"/>
      <c r="M14" s="19">
        <f>SUM(F14:L14)</f>
        <v>82</v>
      </c>
      <c r="N14" s="19">
        <f>((P14*25)-M14)</f>
        <v>93</v>
      </c>
      <c r="O14" s="19">
        <f>SUM(M14:N14)</f>
        <v>175</v>
      </c>
      <c r="P14" s="46">
        <v>7</v>
      </c>
      <c r="Q14" s="176" t="s">
        <v>7</v>
      </c>
      <c r="R14" s="81">
        <v>24</v>
      </c>
      <c r="S14" s="19">
        <v>7</v>
      </c>
      <c r="T14" s="19">
        <v>27</v>
      </c>
      <c r="U14" s="19"/>
      <c r="V14" s="19"/>
      <c r="W14" s="19"/>
      <c r="X14" s="19"/>
      <c r="Y14" s="19">
        <f>SUM(R14:X14)</f>
        <v>58</v>
      </c>
      <c r="Z14" s="19">
        <f>((AB14*25)-Y14)</f>
        <v>142</v>
      </c>
      <c r="AA14" s="19">
        <f>SUM(Y14:Z14)</f>
        <v>200</v>
      </c>
      <c r="AB14" s="46">
        <v>8</v>
      </c>
      <c r="AC14" s="176" t="s">
        <v>17</v>
      </c>
      <c r="AD14" s="79">
        <f>SUM(M14,Y14)</f>
        <v>140</v>
      </c>
      <c r="AE14" s="19">
        <f>SUM(N14,Z14)</f>
        <v>235</v>
      </c>
      <c r="AF14" s="20">
        <f>SUM(AD14:AE14)</f>
        <v>375</v>
      </c>
      <c r="AG14" s="21">
        <f>SUM(P14,AB14)</f>
        <v>15</v>
      </c>
    </row>
    <row r="15" spans="2:33" ht="21.75" customHeight="1" x14ac:dyDescent="0.3">
      <c r="B15" s="533"/>
      <c r="C15" s="535"/>
      <c r="D15" s="255">
        <v>2</v>
      </c>
      <c r="E15" s="342" t="s">
        <v>96</v>
      </c>
      <c r="F15" s="82">
        <v>15</v>
      </c>
      <c r="G15" s="50">
        <v>10</v>
      </c>
      <c r="H15" s="50">
        <v>60</v>
      </c>
      <c r="I15" s="50"/>
      <c r="J15" s="50"/>
      <c r="K15" s="50"/>
      <c r="L15" s="50"/>
      <c r="M15" s="50">
        <f t="shared" ref="M15:M25" si="0">SUM(F15:L15)</f>
        <v>85</v>
      </c>
      <c r="N15" s="50">
        <f t="shared" ref="N15:N25" si="1">((P15*25)-M15)</f>
        <v>115</v>
      </c>
      <c r="O15" s="50">
        <f t="shared" ref="O15:O25" si="2">SUM(M15:N15)</f>
        <v>200</v>
      </c>
      <c r="P15" s="48">
        <v>8</v>
      </c>
      <c r="Q15" s="164" t="s">
        <v>17</v>
      </c>
      <c r="R15" s="82"/>
      <c r="S15" s="50"/>
      <c r="T15" s="50"/>
      <c r="U15" s="50"/>
      <c r="V15" s="50"/>
      <c r="W15" s="50"/>
      <c r="X15" s="50"/>
      <c r="Y15" s="50"/>
      <c r="Z15" s="50"/>
      <c r="AA15" s="50"/>
      <c r="AB15" s="48"/>
      <c r="AC15" s="164"/>
      <c r="AD15" s="80">
        <f t="shared" ref="AD15:AD29" si="3">SUM(M15,Y15)</f>
        <v>85</v>
      </c>
      <c r="AE15" s="5">
        <f t="shared" ref="AE15:AE28" si="4">SUM(N15,Z15)</f>
        <v>115</v>
      </c>
      <c r="AF15" s="10">
        <f t="shared" ref="AF15:AF29" si="5">SUM(AD15:AE15)</f>
        <v>200</v>
      </c>
      <c r="AG15" s="11">
        <f t="shared" ref="AG15:AG29" si="6">SUM(P15,AB15)</f>
        <v>8</v>
      </c>
    </row>
    <row r="16" spans="2:33" ht="21.75" customHeight="1" x14ac:dyDescent="0.3">
      <c r="B16" s="533"/>
      <c r="C16" s="535"/>
      <c r="D16" s="255">
        <v>3</v>
      </c>
      <c r="E16" s="342" t="s">
        <v>21</v>
      </c>
      <c r="F16" s="82">
        <v>10</v>
      </c>
      <c r="G16" s="50">
        <v>4</v>
      </c>
      <c r="H16" s="50">
        <v>16</v>
      </c>
      <c r="I16" s="50"/>
      <c r="J16" s="50"/>
      <c r="K16" s="50"/>
      <c r="L16" s="50"/>
      <c r="M16" s="50">
        <f t="shared" si="0"/>
        <v>30</v>
      </c>
      <c r="N16" s="50">
        <f t="shared" si="1"/>
        <v>70</v>
      </c>
      <c r="O16" s="50">
        <f t="shared" si="2"/>
        <v>100</v>
      </c>
      <c r="P16" s="48">
        <v>4</v>
      </c>
      <c r="Q16" s="164" t="s">
        <v>7</v>
      </c>
      <c r="R16" s="82"/>
      <c r="S16" s="50"/>
      <c r="T16" s="50"/>
      <c r="U16" s="50"/>
      <c r="V16" s="50"/>
      <c r="W16" s="50"/>
      <c r="X16" s="50"/>
      <c r="Y16" s="50"/>
      <c r="Z16" s="50"/>
      <c r="AA16" s="50"/>
      <c r="AB16" s="48"/>
      <c r="AC16" s="164"/>
      <c r="AD16" s="80">
        <f t="shared" si="3"/>
        <v>30</v>
      </c>
      <c r="AE16" s="5">
        <f t="shared" si="4"/>
        <v>70</v>
      </c>
      <c r="AF16" s="10">
        <f t="shared" si="5"/>
        <v>100</v>
      </c>
      <c r="AG16" s="11">
        <f t="shared" si="6"/>
        <v>4</v>
      </c>
    </row>
    <row r="17" spans="2:34" ht="21.75" customHeight="1" x14ac:dyDescent="0.3">
      <c r="B17" s="533"/>
      <c r="C17" s="535"/>
      <c r="D17" s="255">
        <v>4</v>
      </c>
      <c r="E17" s="342" t="s">
        <v>19</v>
      </c>
      <c r="F17" s="82">
        <v>5</v>
      </c>
      <c r="G17" s="50">
        <v>5</v>
      </c>
      <c r="H17" s="50">
        <v>25</v>
      </c>
      <c r="I17" s="50"/>
      <c r="J17" s="50"/>
      <c r="K17" s="50"/>
      <c r="L17" s="50"/>
      <c r="M17" s="50">
        <f t="shared" si="0"/>
        <v>35</v>
      </c>
      <c r="N17" s="50">
        <f t="shared" si="1"/>
        <v>65</v>
      </c>
      <c r="O17" s="50">
        <f t="shared" si="2"/>
        <v>100</v>
      </c>
      <c r="P17" s="48">
        <v>4</v>
      </c>
      <c r="Q17" s="164" t="s">
        <v>17</v>
      </c>
      <c r="R17" s="82"/>
      <c r="S17" s="50"/>
      <c r="T17" s="50"/>
      <c r="U17" s="50"/>
      <c r="V17" s="50"/>
      <c r="W17" s="50"/>
      <c r="X17" s="50"/>
      <c r="Y17" s="50"/>
      <c r="Z17" s="50"/>
      <c r="AA17" s="50"/>
      <c r="AB17" s="48"/>
      <c r="AC17" s="164"/>
      <c r="AD17" s="80">
        <f t="shared" si="3"/>
        <v>35</v>
      </c>
      <c r="AE17" s="5">
        <f t="shared" si="4"/>
        <v>65</v>
      </c>
      <c r="AF17" s="10">
        <f t="shared" si="5"/>
        <v>100</v>
      </c>
      <c r="AG17" s="11">
        <f t="shared" si="6"/>
        <v>4</v>
      </c>
    </row>
    <row r="18" spans="2:34" ht="21.75" customHeight="1" thickBot="1" x14ac:dyDescent="0.35">
      <c r="B18" s="533"/>
      <c r="C18" s="536"/>
      <c r="D18" s="256">
        <v>5</v>
      </c>
      <c r="E18" s="344" t="s">
        <v>20</v>
      </c>
      <c r="F18" s="90"/>
      <c r="G18" s="65"/>
      <c r="H18" s="65"/>
      <c r="I18" s="65"/>
      <c r="J18" s="65"/>
      <c r="K18" s="65"/>
      <c r="L18" s="65"/>
      <c r="M18" s="65"/>
      <c r="N18" s="65"/>
      <c r="O18" s="65"/>
      <c r="P18" s="91"/>
      <c r="Q18" s="177"/>
      <c r="R18" s="90">
        <v>10</v>
      </c>
      <c r="S18" s="65"/>
      <c r="T18" s="65">
        <v>40</v>
      </c>
      <c r="U18" s="65"/>
      <c r="V18" s="65"/>
      <c r="W18" s="65"/>
      <c r="X18" s="65"/>
      <c r="Y18" s="65">
        <f t="shared" ref="Y18:Y29" si="7">SUM(R18:X18)</f>
        <v>50</v>
      </c>
      <c r="Z18" s="65">
        <f t="shared" ref="Z18:Z29" si="8">((AB18*25)-Y18)</f>
        <v>50</v>
      </c>
      <c r="AA18" s="65">
        <f t="shared" ref="AA18:AA29" si="9">SUM(Y18:Z18)</f>
        <v>100</v>
      </c>
      <c r="AB18" s="91">
        <v>4</v>
      </c>
      <c r="AC18" s="177" t="s">
        <v>7</v>
      </c>
      <c r="AD18" s="93">
        <f t="shared" si="3"/>
        <v>50</v>
      </c>
      <c r="AE18" s="65">
        <f t="shared" si="4"/>
        <v>50</v>
      </c>
      <c r="AF18" s="91">
        <f t="shared" si="5"/>
        <v>100</v>
      </c>
      <c r="AG18" s="92">
        <f t="shared" si="6"/>
        <v>4</v>
      </c>
    </row>
    <row r="19" spans="2:34" ht="21.75" customHeight="1" x14ac:dyDescent="0.3">
      <c r="B19" s="532" t="s">
        <v>135</v>
      </c>
      <c r="C19" s="534"/>
      <c r="D19" s="338">
        <v>6</v>
      </c>
      <c r="E19" s="345" t="s">
        <v>13</v>
      </c>
      <c r="F19" s="103">
        <v>10</v>
      </c>
      <c r="G19" s="104"/>
      <c r="H19" s="104">
        <v>20</v>
      </c>
      <c r="I19" s="104"/>
      <c r="J19" s="104"/>
      <c r="K19" s="104"/>
      <c r="L19" s="104"/>
      <c r="M19" s="104">
        <f t="shared" si="0"/>
        <v>30</v>
      </c>
      <c r="N19" s="104">
        <f t="shared" si="1"/>
        <v>20</v>
      </c>
      <c r="O19" s="104">
        <f t="shared" si="2"/>
        <v>50</v>
      </c>
      <c r="P19" s="105">
        <v>2</v>
      </c>
      <c r="Q19" s="176" t="s">
        <v>7</v>
      </c>
      <c r="R19" s="103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176"/>
      <c r="AD19" s="107">
        <f t="shared" si="3"/>
        <v>30</v>
      </c>
      <c r="AE19" s="104">
        <f t="shared" si="4"/>
        <v>20</v>
      </c>
      <c r="AF19" s="105">
        <f t="shared" si="5"/>
        <v>50</v>
      </c>
      <c r="AG19" s="106">
        <f t="shared" si="6"/>
        <v>2</v>
      </c>
    </row>
    <row r="20" spans="2:34" ht="31.8" thickBot="1" x14ac:dyDescent="0.35">
      <c r="B20" s="514"/>
      <c r="C20" s="537"/>
      <c r="D20" s="339">
        <v>7</v>
      </c>
      <c r="E20" s="346" t="s">
        <v>15</v>
      </c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65"/>
      <c r="R20" s="116">
        <v>15</v>
      </c>
      <c r="S20" s="117"/>
      <c r="T20" s="117">
        <v>15</v>
      </c>
      <c r="U20" s="117"/>
      <c r="V20" s="117"/>
      <c r="W20" s="117"/>
      <c r="X20" s="117"/>
      <c r="Y20" s="117">
        <f t="shared" si="7"/>
        <v>30</v>
      </c>
      <c r="Z20" s="117">
        <f t="shared" si="8"/>
        <v>45</v>
      </c>
      <c r="AA20" s="117">
        <f t="shared" si="9"/>
        <v>75</v>
      </c>
      <c r="AB20" s="118">
        <v>3</v>
      </c>
      <c r="AC20" s="165" t="s">
        <v>7</v>
      </c>
      <c r="AD20" s="120">
        <f t="shared" si="3"/>
        <v>30</v>
      </c>
      <c r="AE20" s="117">
        <f t="shared" si="4"/>
        <v>45</v>
      </c>
      <c r="AF20" s="118">
        <f t="shared" si="5"/>
        <v>75</v>
      </c>
      <c r="AG20" s="119">
        <f t="shared" si="6"/>
        <v>3</v>
      </c>
    </row>
    <row r="21" spans="2:34" ht="33.75" customHeight="1" thickBot="1" x14ac:dyDescent="0.35">
      <c r="B21" s="60" t="s">
        <v>136</v>
      </c>
      <c r="C21" s="60" t="s">
        <v>92</v>
      </c>
      <c r="D21" s="340">
        <v>8</v>
      </c>
      <c r="E21" s="347" t="s">
        <v>14</v>
      </c>
      <c r="F21" s="95"/>
      <c r="G21" s="96">
        <v>15</v>
      </c>
      <c r="H21" s="96">
        <v>35</v>
      </c>
      <c r="I21" s="96"/>
      <c r="J21" s="96"/>
      <c r="K21" s="96"/>
      <c r="L21" s="96"/>
      <c r="M21" s="96">
        <f t="shared" si="0"/>
        <v>50</v>
      </c>
      <c r="N21" s="96">
        <f t="shared" si="1"/>
        <v>50</v>
      </c>
      <c r="O21" s="96">
        <f t="shared" si="2"/>
        <v>100</v>
      </c>
      <c r="P21" s="94">
        <v>4</v>
      </c>
      <c r="Q21" s="137" t="s">
        <v>7</v>
      </c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4"/>
      <c r="AC21" s="137"/>
      <c r="AD21" s="115">
        <f t="shared" si="3"/>
        <v>50</v>
      </c>
      <c r="AE21" s="96">
        <f t="shared" si="4"/>
        <v>50</v>
      </c>
      <c r="AF21" s="94">
        <f t="shared" si="5"/>
        <v>100</v>
      </c>
      <c r="AG21" s="97">
        <f t="shared" si="6"/>
        <v>4</v>
      </c>
    </row>
    <row r="22" spans="2:34" ht="24" customHeight="1" x14ac:dyDescent="0.3">
      <c r="B22" s="532" t="s">
        <v>137</v>
      </c>
      <c r="C22" s="534"/>
      <c r="D22" s="254">
        <v>9</v>
      </c>
      <c r="E22" s="341" t="s">
        <v>22</v>
      </c>
      <c r="F22" s="81"/>
      <c r="G22" s="19">
        <v>4</v>
      </c>
      <c r="H22" s="19"/>
      <c r="I22" s="19"/>
      <c r="J22" s="19"/>
      <c r="K22" s="19"/>
      <c r="L22" s="19"/>
      <c r="M22" s="19">
        <f t="shared" si="0"/>
        <v>4</v>
      </c>
      <c r="N22" s="19">
        <v>0</v>
      </c>
      <c r="O22" s="19">
        <f t="shared" si="2"/>
        <v>4</v>
      </c>
      <c r="P22" s="46">
        <v>0</v>
      </c>
      <c r="Q22" s="176" t="s">
        <v>128</v>
      </c>
      <c r="R22" s="81"/>
      <c r="S22" s="19"/>
      <c r="T22" s="19"/>
      <c r="U22" s="19"/>
      <c r="V22" s="19"/>
      <c r="W22" s="19"/>
      <c r="X22" s="19"/>
      <c r="Y22" s="19"/>
      <c r="Z22" s="19"/>
      <c r="AA22" s="19"/>
      <c r="AB22" s="46"/>
      <c r="AC22" s="176"/>
      <c r="AD22" s="79">
        <f t="shared" si="3"/>
        <v>4</v>
      </c>
      <c r="AE22" s="19">
        <f t="shared" si="4"/>
        <v>0</v>
      </c>
      <c r="AF22" s="46">
        <f t="shared" si="5"/>
        <v>4</v>
      </c>
      <c r="AG22" s="47">
        <f t="shared" si="6"/>
        <v>0</v>
      </c>
    </row>
    <row r="23" spans="2:34" ht="24" customHeight="1" x14ac:dyDescent="0.3">
      <c r="B23" s="533"/>
      <c r="C23" s="535"/>
      <c r="D23" s="255">
        <v>10</v>
      </c>
      <c r="E23" s="342" t="s">
        <v>12</v>
      </c>
      <c r="F23" s="82"/>
      <c r="G23" s="50">
        <v>2</v>
      </c>
      <c r="H23" s="50"/>
      <c r="I23" s="50"/>
      <c r="J23" s="50"/>
      <c r="K23" s="50"/>
      <c r="L23" s="50"/>
      <c r="M23" s="50">
        <f t="shared" si="0"/>
        <v>2</v>
      </c>
      <c r="N23" s="50">
        <v>0</v>
      </c>
      <c r="O23" s="50">
        <f t="shared" si="2"/>
        <v>2</v>
      </c>
      <c r="P23" s="48">
        <v>0</v>
      </c>
      <c r="Q23" s="164" t="s">
        <v>11</v>
      </c>
      <c r="R23" s="82"/>
      <c r="S23" s="50"/>
      <c r="T23" s="50"/>
      <c r="U23" s="50"/>
      <c r="V23" s="50"/>
      <c r="W23" s="50"/>
      <c r="X23" s="50"/>
      <c r="Y23" s="50"/>
      <c r="Z23" s="50"/>
      <c r="AA23" s="50"/>
      <c r="AB23" s="48"/>
      <c r="AC23" s="164"/>
      <c r="AD23" s="80">
        <f t="shared" si="3"/>
        <v>2</v>
      </c>
      <c r="AE23" s="50">
        <f t="shared" si="4"/>
        <v>0</v>
      </c>
      <c r="AF23" s="48">
        <f t="shared" si="5"/>
        <v>2</v>
      </c>
      <c r="AG23" s="49">
        <f t="shared" si="6"/>
        <v>0</v>
      </c>
    </row>
    <row r="24" spans="2:34" ht="24" customHeight="1" x14ac:dyDescent="0.3">
      <c r="B24" s="533"/>
      <c r="C24" s="535"/>
      <c r="D24" s="255">
        <v>11</v>
      </c>
      <c r="E24" s="342" t="s">
        <v>16</v>
      </c>
      <c r="F24" s="82"/>
      <c r="G24" s="50">
        <v>30</v>
      </c>
      <c r="H24" s="50"/>
      <c r="I24" s="50"/>
      <c r="J24" s="50"/>
      <c r="K24" s="50"/>
      <c r="L24" s="50"/>
      <c r="M24" s="50">
        <f t="shared" si="0"/>
        <v>30</v>
      </c>
      <c r="N24" s="50">
        <f t="shared" si="1"/>
        <v>20</v>
      </c>
      <c r="O24" s="50">
        <f t="shared" si="2"/>
        <v>50</v>
      </c>
      <c r="P24" s="48">
        <v>2</v>
      </c>
      <c r="Q24" s="164" t="s">
        <v>7</v>
      </c>
      <c r="R24" s="82"/>
      <c r="S24" s="50">
        <v>30</v>
      </c>
      <c r="T24" s="50"/>
      <c r="U24" s="50"/>
      <c r="V24" s="50"/>
      <c r="W24" s="50"/>
      <c r="X24" s="50"/>
      <c r="Y24" s="50">
        <f t="shared" si="7"/>
        <v>30</v>
      </c>
      <c r="Z24" s="50">
        <f t="shared" si="8"/>
        <v>20</v>
      </c>
      <c r="AA24" s="50">
        <f t="shared" si="9"/>
        <v>50</v>
      </c>
      <c r="AB24" s="48">
        <v>2</v>
      </c>
      <c r="AC24" s="164" t="s">
        <v>7</v>
      </c>
      <c r="AD24" s="80">
        <f t="shared" si="3"/>
        <v>60</v>
      </c>
      <c r="AE24" s="50">
        <f t="shared" si="4"/>
        <v>40</v>
      </c>
      <c r="AF24" s="48">
        <f t="shared" si="5"/>
        <v>100</v>
      </c>
      <c r="AG24" s="49">
        <f t="shared" si="6"/>
        <v>4</v>
      </c>
    </row>
    <row r="25" spans="2:34" ht="24" customHeight="1" x14ac:dyDescent="0.3">
      <c r="B25" s="533"/>
      <c r="C25" s="535"/>
      <c r="D25" s="255">
        <v>12</v>
      </c>
      <c r="E25" s="348" t="s">
        <v>85</v>
      </c>
      <c r="F25" s="82">
        <v>2</v>
      </c>
      <c r="G25" s="50"/>
      <c r="H25" s="50"/>
      <c r="I25" s="50"/>
      <c r="J25" s="50"/>
      <c r="K25" s="50"/>
      <c r="L25" s="50">
        <v>13</v>
      </c>
      <c r="M25" s="50">
        <f t="shared" si="0"/>
        <v>15</v>
      </c>
      <c r="N25" s="50">
        <f t="shared" si="1"/>
        <v>10</v>
      </c>
      <c r="O25" s="50">
        <f t="shared" si="2"/>
        <v>25</v>
      </c>
      <c r="P25" s="48">
        <v>1</v>
      </c>
      <c r="Q25" s="164" t="s">
        <v>7</v>
      </c>
      <c r="R25" s="82"/>
      <c r="S25" s="50"/>
      <c r="T25" s="50"/>
      <c r="U25" s="50"/>
      <c r="V25" s="50"/>
      <c r="W25" s="50"/>
      <c r="X25" s="50"/>
      <c r="Y25" s="50"/>
      <c r="Z25" s="50"/>
      <c r="AA25" s="50"/>
      <c r="AB25" s="48"/>
      <c r="AC25" s="164"/>
      <c r="AD25" s="80">
        <f t="shared" si="3"/>
        <v>15</v>
      </c>
      <c r="AE25" s="50">
        <f t="shared" si="4"/>
        <v>10</v>
      </c>
      <c r="AF25" s="48">
        <f t="shared" si="5"/>
        <v>25</v>
      </c>
      <c r="AG25" s="49">
        <f t="shared" si="6"/>
        <v>1</v>
      </c>
    </row>
    <row r="26" spans="2:34" ht="24" customHeight="1" x14ac:dyDescent="0.3">
      <c r="B26" s="533"/>
      <c r="C26" s="535"/>
      <c r="D26" s="255">
        <v>13</v>
      </c>
      <c r="E26" s="342" t="s">
        <v>18</v>
      </c>
      <c r="F26" s="8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78"/>
      <c r="R26" s="82">
        <v>8</v>
      </c>
      <c r="S26" s="50"/>
      <c r="T26" s="50"/>
      <c r="U26" s="50"/>
      <c r="V26" s="50"/>
      <c r="W26" s="50"/>
      <c r="X26" s="50">
        <v>12</v>
      </c>
      <c r="Y26" s="50">
        <f t="shared" si="7"/>
        <v>20</v>
      </c>
      <c r="Z26" s="50">
        <f t="shared" si="8"/>
        <v>30</v>
      </c>
      <c r="AA26" s="50">
        <f t="shared" si="9"/>
        <v>50</v>
      </c>
      <c r="AB26" s="48">
        <v>2</v>
      </c>
      <c r="AC26" s="164" t="s">
        <v>7</v>
      </c>
      <c r="AD26" s="80">
        <f t="shared" si="3"/>
        <v>20</v>
      </c>
      <c r="AE26" s="50">
        <f t="shared" si="4"/>
        <v>30</v>
      </c>
      <c r="AF26" s="48">
        <f t="shared" si="5"/>
        <v>50</v>
      </c>
      <c r="AG26" s="49">
        <f t="shared" si="6"/>
        <v>2</v>
      </c>
    </row>
    <row r="27" spans="2:34" ht="24" customHeight="1" x14ac:dyDescent="0.3">
      <c r="B27" s="533"/>
      <c r="C27" s="535"/>
      <c r="D27" s="255">
        <v>14</v>
      </c>
      <c r="E27" s="342" t="s">
        <v>86</v>
      </c>
      <c r="F27" s="8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78"/>
      <c r="R27" s="82"/>
      <c r="S27" s="50">
        <v>16</v>
      </c>
      <c r="T27" s="50"/>
      <c r="U27" s="50"/>
      <c r="V27" s="50"/>
      <c r="W27" s="50"/>
      <c r="X27" s="50">
        <v>4</v>
      </c>
      <c r="Y27" s="50">
        <f t="shared" si="7"/>
        <v>20</v>
      </c>
      <c r="Z27" s="50">
        <f t="shared" si="8"/>
        <v>5</v>
      </c>
      <c r="AA27" s="50">
        <f t="shared" si="9"/>
        <v>25</v>
      </c>
      <c r="AB27" s="48">
        <v>1</v>
      </c>
      <c r="AC27" s="164" t="s">
        <v>7</v>
      </c>
      <c r="AD27" s="80">
        <f t="shared" si="3"/>
        <v>20</v>
      </c>
      <c r="AE27" s="50">
        <f t="shared" si="4"/>
        <v>5</v>
      </c>
      <c r="AF27" s="48">
        <f t="shared" si="5"/>
        <v>25</v>
      </c>
      <c r="AG27" s="49">
        <f t="shared" si="6"/>
        <v>1</v>
      </c>
    </row>
    <row r="28" spans="2:34" ht="24" customHeight="1" x14ac:dyDescent="0.3">
      <c r="B28" s="533"/>
      <c r="C28" s="535"/>
      <c r="D28" s="255">
        <v>15</v>
      </c>
      <c r="E28" s="342" t="s">
        <v>9</v>
      </c>
      <c r="F28" s="8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78"/>
      <c r="R28" s="82"/>
      <c r="S28" s="50"/>
      <c r="T28" s="50">
        <v>10</v>
      </c>
      <c r="U28" s="50"/>
      <c r="V28" s="50"/>
      <c r="W28" s="50"/>
      <c r="X28" s="50"/>
      <c r="Y28" s="50">
        <f t="shared" si="7"/>
        <v>10</v>
      </c>
      <c r="Z28" s="50">
        <f t="shared" si="8"/>
        <v>15</v>
      </c>
      <c r="AA28" s="50">
        <f t="shared" si="9"/>
        <v>25</v>
      </c>
      <c r="AB28" s="48">
        <v>1</v>
      </c>
      <c r="AC28" s="164" t="s">
        <v>7</v>
      </c>
      <c r="AD28" s="80">
        <f t="shared" si="3"/>
        <v>10</v>
      </c>
      <c r="AE28" s="50">
        <f t="shared" si="4"/>
        <v>15</v>
      </c>
      <c r="AF28" s="48">
        <f t="shared" si="5"/>
        <v>25</v>
      </c>
      <c r="AG28" s="49">
        <f t="shared" si="6"/>
        <v>1</v>
      </c>
    </row>
    <row r="29" spans="2:34" ht="24" customHeight="1" x14ac:dyDescent="0.3">
      <c r="B29" s="533"/>
      <c r="C29" s="535"/>
      <c r="D29" s="255">
        <v>16</v>
      </c>
      <c r="E29" s="342" t="s">
        <v>8</v>
      </c>
      <c r="F29" s="82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78"/>
      <c r="R29" s="82"/>
      <c r="S29" s="50">
        <v>15</v>
      </c>
      <c r="T29" s="50"/>
      <c r="U29" s="50"/>
      <c r="V29" s="50"/>
      <c r="W29" s="50"/>
      <c r="X29" s="50"/>
      <c r="Y29" s="50">
        <f t="shared" si="7"/>
        <v>15</v>
      </c>
      <c r="Z29" s="50">
        <f t="shared" si="8"/>
        <v>10</v>
      </c>
      <c r="AA29" s="50">
        <f t="shared" si="9"/>
        <v>25</v>
      </c>
      <c r="AB29" s="48">
        <v>1</v>
      </c>
      <c r="AC29" s="164" t="s">
        <v>7</v>
      </c>
      <c r="AD29" s="80">
        <f t="shared" si="3"/>
        <v>15</v>
      </c>
      <c r="AE29" s="50">
        <f>SUM(N29,Z29)</f>
        <v>10</v>
      </c>
      <c r="AF29" s="48">
        <f t="shared" si="5"/>
        <v>25</v>
      </c>
      <c r="AG29" s="49">
        <f t="shared" si="6"/>
        <v>1</v>
      </c>
    </row>
    <row r="30" spans="2:34" s="37" customFormat="1" ht="24" customHeight="1" thickBot="1" x14ac:dyDescent="0.35">
      <c r="B30" s="514"/>
      <c r="C30" s="537"/>
      <c r="D30" s="339">
        <v>17</v>
      </c>
      <c r="E30" s="414" t="s">
        <v>27</v>
      </c>
      <c r="F30" s="116">
        <v>30</v>
      </c>
      <c r="G30" s="117"/>
      <c r="H30" s="117"/>
      <c r="I30" s="117"/>
      <c r="J30" s="117"/>
      <c r="K30" s="117"/>
      <c r="L30" s="117"/>
      <c r="M30" s="117">
        <v>30</v>
      </c>
      <c r="N30" s="117">
        <v>0</v>
      </c>
      <c r="O30" s="117">
        <v>30</v>
      </c>
      <c r="P30" s="117">
        <v>0</v>
      </c>
      <c r="Q30" s="119" t="s">
        <v>11</v>
      </c>
      <c r="R30" s="116">
        <v>30</v>
      </c>
      <c r="S30" s="117"/>
      <c r="T30" s="117"/>
      <c r="U30" s="117"/>
      <c r="V30" s="117"/>
      <c r="W30" s="117"/>
      <c r="X30" s="117"/>
      <c r="Y30" s="117">
        <v>30</v>
      </c>
      <c r="Z30" s="117">
        <v>0</v>
      </c>
      <c r="AA30" s="117">
        <v>30</v>
      </c>
      <c r="AB30" s="117">
        <v>0</v>
      </c>
      <c r="AC30" s="119" t="s">
        <v>128</v>
      </c>
      <c r="AD30" s="120">
        <v>30</v>
      </c>
      <c r="AE30" s="117">
        <v>0</v>
      </c>
      <c r="AF30" s="118">
        <f>SUM(O30+AD30)</f>
        <v>60</v>
      </c>
      <c r="AG30" s="119">
        <v>0</v>
      </c>
      <c r="AH30" s="409"/>
    </row>
    <row r="31" spans="2:34" ht="21" customHeight="1" thickBot="1" x14ac:dyDescent="0.35">
      <c r="B31" s="509" t="s">
        <v>127</v>
      </c>
      <c r="C31" s="510"/>
      <c r="D31" s="510"/>
      <c r="E31" s="517"/>
      <c r="F31" s="131">
        <f>SUM(F14:F30)</f>
        <v>108</v>
      </c>
      <c r="G31" s="132">
        <f>SUM(G14:G30)</f>
        <v>77</v>
      </c>
      <c r="H31" s="132">
        <f>SUM(H14:H30)</f>
        <v>195</v>
      </c>
      <c r="I31" s="132"/>
      <c r="J31" s="132"/>
      <c r="K31" s="132"/>
      <c r="L31" s="132">
        <f t="shared" ref="L31" si="10">SUM(L14:L30)</f>
        <v>13</v>
      </c>
      <c r="M31" s="132">
        <f>SUM(M14:M30)</f>
        <v>393</v>
      </c>
      <c r="N31" s="132">
        <f>SUM(N14:N30)</f>
        <v>443</v>
      </c>
      <c r="O31" s="132">
        <f>SUM(O14:O30)</f>
        <v>836</v>
      </c>
      <c r="P31" s="132">
        <f t="shared" ref="P31" si="11">SUM(P14:P29)</f>
        <v>32</v>
      </c>
      <c r="Q31" s="133"/>
      <c r="R31" s="134">
        <f>SUM(R14:R29)</f>
        <v>57</v>
      </c>
      <c r="S31" s="135">
        <f t="shared" ref="S31:T31" si="12">SUM(S14:S29)</f>
        <v>68</v>
      </c>
      <c r="T31" s="135">
        <f t="shared" si="12"/>
        <v>92</v>
      </c>
      <c r="U31" s="135"/>
      <c r="V31" s="135"/>
      <c r="W31" s="135"/>
      <c r="X31" s="135">
        <f t="shared" ref="X31" si="13">SUM(X14:X29)</f>
        <v>16</v>
      </c>
      <c r="Y31" s="135">
        <f>SUM(Y14:Y30)</f>
        <v>263</v>
      </c>
      <c r="Z31" s="132">
        <f>SUM(Z14:Z30)</f>
        <v>317</v>
      </c>
      <c r="AA31" s="135">
        <f>SUM(AA14:AA30)</f>
        <v>580</v>
      </c>
      <c r="AB31" s="135">
        <f>SUM(AB14:AB30)</f>
        <v>22</v>
      </c>
      <c r="AC31" s="133"/>
      <c r="AD31" s="136">
        <f>SUM(AD14:AD30)</f>
        <v>626</v>
      </c>
      <c r="AE31" s="132">
        <f>SUM(AE14:AE30)</f>
        <v>760</v>
      </c>
      <c r="AF31" s="132">
        <f>SUM(AF14:AF30)</f>
        <v>1416</v>
      </c>
      <c r="AG31" s="137">
        <f>SUM(AG14:AG30)</f>
        <v>54</v>
      </c>
    </row>
    <row r="32" spans="2:34" ht="12.75" customHeight="1" x14ac:dyDescent="0.3">
      <c r="B32" s="547" t="s">
        <v>125</v>
      </c>
      <c r="C32" s="548"/>
      <c r="D32" s="593" t="s">
        <v>124</v>
      </c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5"/>
    </row>
    <row r="33" spans="2:34" ht="13.5" customHeight="1" thickBot="1" x14ac:dyDescent="0.35">
      <c r="B33" s="549"/>
      <c r="C33" s="550"/>
      <c r="D33" s="596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8"/>
    </row>
    <row r="34" spans="2:34" ht="21" customHeight="1" x14ac:dyDescent="0.3">
      <c r="B34" s="543" t="s">
        <v>179</v>
      </c>
      <c r="C34" s="544"/>
      <c r="D34" s="337">
        <v>1</v>
      </c>
      <c r="E34" s="341" t="s">
        <v>129</v>
      </c>
      <c r="F34" s="68"/>
      <c r="G34" s="23"/>
      <c r="H34" s="23"/>
      <c r="I34" s="23"/>
      <c r="J34" s="23"/>
      <c r="K34" s="23"/>
      <c r="L34" s="23"/>
      <c r="M34" s="61"/>
      <c r="N34" s="23"/>
      <c r="O34" s="61"/>
      <c r="P34" s="23"/>
      <c r="Q34" s="179"/>
      <c r="R34" s="81">
        <v>25</v>
      </c>
      <c r="S34" s="19"/>
      <c r="T34" s="19"/>
      <c r="U34" s="19"/>
      <c r="V34" s="19"/>
      <c r="W34" s="19"/>
      <c r="X34" s="19"/>
      <c r="Y34" s="19">
        <f>SUM(R34:X34)</f>
        <v>25</v>
      </c>
      <c r="Z34" s="19">
        <f>((AB34*30)-Y34)</f>
        <v>5</v>
      </c>
      <c r="AA34" s="19">
        <f>SUM(Y34:Z34)</f>
        <v>30</v>
      </c>
      <c r="AB34" s="19">
        <v>1</v>
      </c>
      <c r="AC34" s="521" t="s">
        <v>7</v>
      </c>
      <c r="AD34" s="568">
        <v>50</v>
      </c>
      <c r="AE34" s="599"/>
      <c r="AF34" s="565">
        <v>60</v>
      </c>
      <c r="AG34" s="582">
        <v>2</v>
      </c>
    </row>
    <row r="35" spans="2:34" ht="21" customHeight="1" x14ac:dyDescent="0.3">
      <c r="B35" s="545"/>
      <c r="C35" s="546"/>
      <c r="D35" s="332">
        <v>2</v>
      </c>
      <c r="E35" s="342" t="s">
        <v>130</v>
      </c>
      <c r="F35" s="69"/>
      <c r="G35" s="54"/>
      <c r="H35" s="54"/>
      <c r="I35" s="54"/>
      <c r="J35" s="54"/>
      <c r="K35" s="54"/>
      <c r="L35" s="54"/>
      <c r="M35" s="12"/>
      <c r="N35" s="54"/>
      <c r="O35" s="12"/>
      <c r="P35" s="54"/>
      <c r="Q35" s="180"/>
      <c r="R35" s="82">
        <v>25</v>
      </c>
      <c r="S35" s="50"/>
      <c r="T35" s="50"/>
      <c r="U35" s="50"/>
      <c r="V35" s="50"/>
      <c r="W35" s="50"/>
      <c r="X35" s="50"/>
      <c r="Y35" s="50">
        <f t="shared" ref="Y35:Y37" si="14">SUM(R35:X35)</f>
        <v>25</v>
      </c>
      <c r="Z35" s="50">
        <f>((AB35*30)-Y35)</f>
        <v>5</v>
      </c>
      <c r="AA35" s="50">
        <f t="shared" ref="AA35:AA37" si="15">SUM(Y35:Z35)</f>
        <v>30</v>
      </c>
      <c r="AB35" s="50">
        <v>1</v>
      </c>
      <c r="AC35" s="522"/>
      <c r="AD35" s="569"/>
      <c r="AE35" s="600"/>
      <c r="AF35" s="566"/>
      <c r="AG35" s="583"/>
    </row>
    <row r="36" spans="2:34" ht="21" customHeight="1" x14ac:dyDescent="0.3">
      <c r="B36" s="545"/>
      <c r="C36" s="546"/>
      <c r="D36" s="465">
        <v>3</v>
      </c>
      <c r="E36" s="473" t="s">
        <v>131</v>
      </c>
      <c r="F36" s="467"/>
      <c r="G36" s="468"/>
      <c r="H36" s="468"/>
      <c r="I36" s="468"/>
      <c r="J36" s="468"/>
      <c r="K36" s="468"/>
      <c r="L36" s="468"/>
      <c r="M36" s="469"/>
      <c r="N36" s="468"/>
      <c r="O36" s="469"/>
      <c r="P36" s="468"/>
      <c r="Q36" s="470"/>
      <c r="R36" s="471"/>
      <c r="S36" s="474">
        <v>25</v>
      </c>
      <c r="T36" s="472"/>
      <c r="U36" s="472"/>
      <c r="V36" s="472"/>
      <c r="W36" s="472"/>
      <c r="X36" s="472"/>
      <c r="Y36" s="472">
        <v>25</v>
      </c>
      <c r="Z36" s="472">
        <v>5</v>
      </c>
      <c r="AA36" s="472">
        <v>30</v>
      </c>
      <c r="AB36" s="472">
        <v>1</v>
      </c>
      <c r="AC36" s="522"/>
      <c r="AD36" s="569"/>
      <c r="AE36" s="600"/>
      <c r="AF36" s="566"/>
      <c r="AG36" s="583"/>
      <c r="AH36" s="486"/>
    </row>
    <row r="37" spans="2:34" ht="21" customHeight="1" thickBot="1" x14ac:dyDescent="0.35">
      <c r="B37" s="545"/>
      <c r="C37" s="546"/>
      <c r="D37" s="333">
        <v>4</v>
      </c>
      <c r="E37" s="305" t="s">
        <v>178</v>
      </c>
      <c r="F37" s="70"/>
      <c r="G37" s="63"/>
      <c r="H37" s="63"/>
      <c r="I37" s="63"/>
      <c r="J37" s="63"/>
      <c r="K37" s="63"/>
      <c r="L37" s="63"/>
      <c r="M37" s="64"/>
      <c r="N37" s="63"/>
      <c r="O37" s="64"/>
      <c r="P37" s="63"/>
      <c r="Q37" s="181"/>
      <c r="R37" s="83">
        <v>25</v>
      </c>
      <c r="S37" s="35"/>
      <c r="T37" s="35"/>
      <c r="U37" s="35"/>
      <c r="V37" s="35"/>
      <c r="W37" s="35"/>
      <c r="X37" s="35"/>
      <c r="Y37" s="35">
        <f t="shared" si="14"/>
        <v>25</v>
      </c>
      <c r="Z37" s="35">
        <f>((AB37*30)-Y37)</f>
        <v>5</v>
      </c>
      <c r="AA37" s="35">
        <f t="shared" si="15"/>
        <v>30</v>
      </c>
      <c r="AB37" s="35">
        <v>1</v>
      </c>
      <c r="AC37" s="523"/>
      <c r="AD37" s="570"/>
      <c r="AE37" s="601"/>
      <c r="AF37" s="567"/>
      <c r="AG37" s="584"/>
    </row>
    <row r="38" spans="2:34" ht="23.25" customHeight="1" thickBot="1" x14ac:dyDescent="0.35">
      <c r="B38" s="509" t="s">
        <v>127</v>
      </c>
      <c r="C38" s="510"/>
      <c r="D38" s="510"/>
      <c r="E38" s="517"/>
      <c r="F38" s="138"/>
      <c r="G38" s="139"/>
      <c r="H38" s="139"/>
      <c r="I38" s="139"/>
      <c r="J38" s="139"/>
      <c r="K38" s="139"/>
      <c r="L38" s="139"/>
      <c r="M38" s="140"/>
      <c r="N38" s="139"/>
      <c r="O38" s="140"/>
      <c r="P38" s="139"/>
      <c r="Q38" s="231"/>
      <c r="R38" s="161"/>
      <c r="S38" s="141"/>
      <c r="T38" s="141"/>
      <c r="U38" s="141"/>
      <c r="V38" s="141"/>
      <c r="W38" s="141"/>
      <c r="X38" s="141"/>
      <c r="Y38" s="141">
        <v>50</v>
      </c>
      <c r="Z38" s="141">
        <v>10</v>
      </c>
      <c r="AA38" s="141">
        <v>60</v>
      </c>
      <c r="AB38" s="141">
        <v>2</v>
      </c>
      <c r="AC38" s="142"/>
      <c r="AD38" s="147">
        <v>50</v>
      </c>
      <c r="AE38" s="141">
        <v>10</v>
      </c>
      <c r="AF38" s="141">
        <v>60</v>
      </c>
      <c r="AG38" s="142">
        <v>2</v>
      </c>
    </row>
    <row r="39" spans="2:34" x14ac:dyDescent="0.3">
      <c r="B39" s="532" t="s">
        <v>184</v>
      </c>
      <c r="C39" s="585"/>
      <c r="D39" s="587" t="s">
        <v>124</v>
      </c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2:34" ht="4.5" customHeight="1" thickBot="1" x14ac:dyDescent="0.35">
      <c r="B40" s="533"/>
      <c r="C40" s="586"/>
      <c r="D40" s="590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2"/>
    </row>
    <row r="41" spans="2:34" ht="23.25" customHeight="1" thickBot="1" x14ac:dyDescent="0.35">
      <c r="B41" s="514"/>
      <c r="C41" s="516"/>
      <c r="D41" s="336">
        <v>1</v>
      </c>
      <c r="E41" s="249" t="s">
        <v>126</v>
      </c>
      <c r="F41" s="248"/>
      <c r="G41" s="62"/>
      <c r="H41" s="62"/>
      <c r="I41" s="62"/>
      <c r="J41" s="62"/>
      <c r="K41" s="62"/>
      <c r="L41" s="62"/>
      <c r="M41" s="74"/>
      <c r="N41" s="62"/>
      <c r="O41" s="74"/>
      <c r="P41" s="62"/>
      <c r="Q41" s="251"/>
      <c r="R41" s="252"/>
      <c r="S41" s="62"/>
      <c r="T41" s="62"/>
      <c r="U41" s="62"/>
      <c r="V41" s="62"/>
      <c r="W41" s="75">
        <v>120</v>
      </c>
      <c r="X41" s="62"/>
      <c r="Y41" s="75">
        <f>SUM(W41)</f>
        <v>120</v>
      </c>
      <c r="Z41" s="62"/>
      <c r="AA41" s="75">
        <f>SUM(Y41:Z41)</f>
        <v>120</v>
      </c>
      <c r="AB41" s="76">
        <v>4</v>
      </c>
      <c r="AC41" s="77" t="s">
        <v>7</v>
      </c>
      <c r="AD41" s="250">
        <f>SUM(AA41)</f>
        <v>120</v>
      </c>
      <c r="AE41" s="75">
        <f>SUM(Z41)</f>
        <v>0</v>
      </c>
      <c r="AF41" s="76">
        <f>SUM(AD41:AE41)</f>
        <v>120</v>
      </c>
      <c r="AG41" s="77">
        <f>SUM(AB41)</f>
        <v>4</v>
      </c>
    </row>
    <row r="42" spans="2:34" s="17" customFormat="1" ht="23.25" customHeight="1" thickBot="1" x14ac:dyDescent="0.35">
      <c r="B42" s="509" t="s">
        <v>112</v>
      </c>
      <c r="C42" s="510"/>
      <c r="D42" s="510"/>
      <c r="E42" s="510"/>
      <c r="F42" s="240">
        <f t="shared" ref="F42:N42" si="16">SUM(F31,F38,F41)</f>
        <v>108</v>
      </c>
      <c r="G42" s="66">
        <f t="shared" si="16"/>
        <v>77</v>
      </c>
      <c r="H42" s="66">
        <f t="shared" si="16"/>
        <v>195</v>
      </c>
      <c r="I42" s="66">
        <f t="shared" si="16"/>
        <v>0</v>
      </c>
      <c r="J42" s="66">
        <f t="shared" si="16"/>
        <v>0</v>
      </c>
      <c r="K42" s="66">
        <f t="shared" si="16"/>
        <v>0</v>
      </c>
      <c r="L42" s="66">
        <f t="shared" si="16"/>
        <v>13</v>
      </c>
      <c r="M42" s="66">
        <f t="shared" si="16"/>
        <v>393</v>
      </c>
      <c r="N42" s="66">
        <f t="shared" si="16"/>
        <v>443</v>
      </c>
      <c r="O42" s="66">
        <f>SUM(O31,O38,O41)</f>
        <v>836</v>
      </c>
      <c r="P42" s="66">
        <f>SUM(P31,P38,P41)</f>
        <v>32</v>
      </c>
      <c r="Q42" s="67" t="s">
        <v>113</v>
      </c>
      <c r="R42" s="124">
        <f t="shared" ref="R42:X42" si="17">SUM(R31,R38,R41)</f>
        <v>57</v>
      </c>
      <c r="S42" s="71">
        <f t="shared" si="17"/>
        <v>68</v>
      </c>
      <c r="T42" s="71">
        <f t="shared" si="17"/>
        <v>92</v>
      </c>
      <c r="U42" s="71">
        <f t="shared" si="17"/>
        <v>0</v>
      </c>
      <c r="V42" s="71">
        <f t="shared" si="17"/>
        <v>0</v>
      </c>
      <c r="W42" s="71">
        <f t="shared" si="17"/>
        <v>120</v>
      </c>
      <c r="X42" s="71">
        <f t="shared" si="17"/>
        <v>16</v>
      </c>
      <c r="Y42" s="71">
        <f>SUM(Y31,Y38,Y41)</f>
        <v>433</v>
      </c>
      <c r="Z42" s="71">
        <f>SUM(Z31,Z38,Z41)</f>
        <v>327</v>
      </c>
      <c r="AA42" s="71">
        <f>SUM(AA31,AA38,AA41)</f>
        <v>760</v>
      </c>
      <c r="AB42" s="71">
        <f>SUM(AB31,AB38,AB41)</f>
        <v>28</v>
      </c>
      <c r="AC42" s="72" t="s">
        <v>113</v>
      </c>
      <c r="AD42" s="124">
        <f>SUM(AD31,AD38,AD41)</f>
        <v>796</v>
      </c>
      <c r="AE42" s="71">
        <f>SUM(AE31,AE38,AE41)</f>
        <v>770</v>
      </c>
      <c r="AF42" s="71">
        <f>SUM(AF31,AF38,AF41)</f>
        <v>1596</v>
      </c>
      <c r="AG42" s="72">
        <f>SUM(AG31,AG38,AG41)</f>
        <v>60</v>
      </c>
    </row>
    <row r="43" spans="2:34" ht="15" customHeight="1" x14ac:dyDescent="0.3"/>
    <row r="44" spans="2:34" ht="15.75" customHeight="1" x14ac:dyDescent="0.3">
      <c r="B44" s="538" t="s">
        <v>182</v>
      </c>
      <c r="C44" s="538"/>
      <c r="D44" s="538"/>
    </row>
    <row r="45" spans="2:34" x14ac:dyDescent="0.3">
      <c r="B45" s="109" t="s">
        <v>138</v>
      </c>
      <c r="C45" s="580" t="s">
        <v>6</v>
      </c>
      <c r="D45" s="581"/>
    </row>
    <row r="46" spans="2:34" x14ac:dyDescent="0.3">
      <c r="B46" s="109" t="s">
        <v>139</v>
      </c>
      <c r="C46" s="580" t="s">
        <v>5</v>
      </c>
      <c r="D46" s="581"/>
    </row>
    <row r="47" spans="2:34" x14ac:dyDescent="0.3">
      <c r="B47" s="109" t="s">
        <v>140</v>
      </c>
      <c r="C47" s="580" t="s">
        <v>4</v>
      </c>
      <c r="D47" s="581"/>
    </row>
    <row r="48" spans="2:34" x14ac:dyDescent="0.3">
      <c r="B48" s="109" t="s">
        <v>141</v>
      </c>
      <c r="C48" s="580" t="s">
        <v>3</v>
      </c>
      <c r="D48" s="581"/>
    </row>
    <row r="49" spans="2:4" x14ac:dyDescent="0.3">
      <c r="B49" s="109" t="s">
        <v>142</v>
      </c>
      <c r="C49" s="580" t="s">
        <v>2</v>
      </c>
      <c r="D49" s="581"/>
    </row>
    <row r="50" spans="2:4" x14ac:dyDescent="0.3">
      <c r="B50" s="109" t="s">
        <v>143</v>
      </c>
      <c r="C50" s="580" t="s">
        <v>1</v>
      </c>
      <c r="D50" s="581"/>
    </row>
    <row r="51" spans="2:4" x14ac:dyDescent="0.3">
      <c r="B51" s="109" t="s">
        <v>0</v>
      </c>
      <c r="C51" s="580" t="s">
        <v>107</v>
      </c>
      <c r="D51" s="581"/>
    </row>
    <row r="52" spans="2:4" x14ac:dyDescent="0.3">
      <c r="B52" s="109" t="s">
        <v>144</v>
      </c>
      <c r="C52" s="580" t="s">
        <v>7</v>
      </c>
      <c r="D52" s="581"/>
    </row>
    <row r="53" spans="2:4" x14ac:dyDescent="0.3">
      <c r="B53" s="109" t="s">
        <v>145</v>
      </c>
      <c r="C53" s="580" t="s">
        <v>11</v>
      </c>
      <c r="D53" s="581"/>
    </row>
    <row r="54" spans="2:4" x14ac:dyDescent="0.3">
      <c r="B54" s="109" t="s">
        <v>146</v>
      </c>
      <c r="C54" s="580" t="s">
        <v>147</v>
      </c>
      <c r="D54" s="581"/>
    </row>
  </sheetData>
  <mergeCells count="52">
    <mergeCell ref="AG34:AG37"/>
    <mergeCell ref="B39:C41"/>
    <mergeCell ref="D39:AG40"/>
    <mergeCell ref="D32:AG33"/>
    <mergeCell ref="AE34:AE37"/>
    <mergeCell ref="C53:D53"/>
    <mergeCell ref="C54:D54"/>
    <mergeCell ref="C45:D45"/>
    <mergeCell ref="C46:D46"/>
    <mergeCell ref="C47:D47"/>
    <mergeCell ref="C48:D48"/>
    <mergeCell ref="C49:D49"/>
    <mergeCell ref="C50:D50"/>
    <mergeCell ref="C51:D51"/>
    <mergeCell ref="C52:D52"/>
    <mergeCell ref="B2:AG2"/>
    <mergeCell ref="B3:E3"/>
    <mergeCell ref="F5:AG5"/>
    <mergeCell ref="F3:AG3"/>
    <mergeCell ref="F4:AG4"/>
    <mergeCell ref="B44:D44"/>
    <mergeCell ref="B7:E7"/>
    <mergeCell ref="B6:E6"/>
    <mergeCell ref="B5:E5"/>
    <mergeCell ref="B4:E4"/>
    <mergeCell ref="B31:E31"/>
    <mergeCell ref="B34:C37"/>
    <mergeCell ref="B32:C33"/>
    <mergeCell ref="B8:B13"/>
    <mergeCell ref="C8:C13"/>
    <mergeCell ref="D8:AG8"/>
    <mergeCell ref="F7:AG7"/>
    <mergeCell ref="F6:AG6"/>
    <mergeCell ref="D9:E10"/>
    <mergeCell ref="AF34:AF37"/>
    <mergeCell ref="AD34:AD37"/>
    <mergeCell ref="B42:E42"/>
    <mergeCell ref="R9:AC9"/>
    <mergeCell ref="R10:AC10"/>
    <mergeCell ref="B38:E38"/>
    <mergeCell ref="D11:E11"/>
    <mergeCell ref="F10:Q10"/>
    <mergeCell ref="AC34:AC37"/>
    <mergeCell ref="F13:AG13"/>
    <mergeCell ref="F9:Q9"/>
    <mergeCell ref="D12:AG12"/>
    <mergeCell ref="B14:B18"/>
    <mergeCell ref="B19:B20"/>
    <mergeCell ref="C14:C18"/>
    <mergeCell ref="C19:C20"/>
    <mergeCell ref="B22:B30"/>
    <mergeCell ref="C22:C30"/>
  </mergeCells>
  <pageMargins left="0.23622047244094491" right="0.23622047244094491" top="0.15748031496062992" bottom="0.15748031496062992" header="0.31496062992125984" footer="0.31496062992125984"/>
  <pageSetup paperSize="9" scale="4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02448"/>
    <pageSetUpPr fitToPage="1"/>
  </sheetPr>
  <dimension ref="B1:AH50"/>
  <sheetViews>
    <sheetView tabSelected="1" topLeftCell="A10" zoomScale="55" zoomScaleNormal="55" workbookViewId="0">
      <selection activeCell="AH10" sqref="AH1:AH1048576"/>
    </sheetView>
  </sheetViews>
  <sheetFormatPr defaultColWidth="9.109375" defaultRowHeight="14.4" x14ac:dyDescent="0.3"/>
  <cols>
    <col min="1" max="1" width="9.109375" style="1"/>
    <col min="2" max="2" width="19.33203125" style="2" customWidth="1"/>
    <col min="3" max="3" width="16.33203125" style="2" customWidth="1"/>
    <col min="4" max="4" width="7.44140625" style="1" customWidth="1"/>
    <col min="5" max="5" width="61" style="1" bestFit="1" customWidth="1"/>
    <col min="6" max="6" width="6" style="1" customWidth="1"/>
    <col min="7" max="7" width="4.5546875" style="1" bestFit="1" customWidth="1"/>
    <col min="8" max="8" width="7" style="1" customWidth="1"/>
    <col min="9" max="9" width="7.33203125" style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5.109375" style="1" customWidth="1"/>
    <col min="17" max="17" width="7.5546875" style="1" customWidth="1"/>
    <col min="18" max="18" width="6" style="1" customWidth="1"/>
    <col min="19" max="19" width="4.5546875" style="1" bestFit="1" customWidth="1"/>
    <col min="20" max="20" width="3.88671875" style="1" bestFit="1" customWidth="1"/>
    <col min="21" max="22" width="5.6640625" style="1" customWidth="1"/>
    <col min="23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7" style="1" customWidth="1"/>
    <col min="30" max="30" width="9.44140625" style="1" customWidth="1"/>
    <col min="31" max="31" width="6" style="3" bestFit="1" customWidth="1"/>
    <col min="32" max="32" width="11" style="1" bestFit="1" customWidth="1"/>
    <col min="33" max="33" width="6" style="1" bestFit="1" customWidth="1"/>
    <col min="34" max="34" width="13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5.45" customHeight="1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194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29.25" customHeight="1" thickBot="1" x14ac:dyDescent="0.35">
      <c r="B7" s="532" t="s">
        <v>132</v>
      </c>
      <c r="C7" s="551" t="s">
        <v>133</v>
      </c>
      <c r="D7" s="694" t="s">
        <v>189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355"/>
    </row>
    <row r="8" spans="2:34" ht="18.75" customHeight="1" thickBot="1" x14ac:dyDescent="0.35">
      <c r="B8" s="533"/>
      <c r="C8" s="552"/>
      <c r="D8" s="626" t="s">
        <v>106</v>
      </c>
      <c r="E8" s="628"/>
      <c r="F8" s="744" t="s">
        <v>169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6"/>
      <c r="R8" s="735" t="s">
        <v>170</v>
      </c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7"/>
      <c r="AD8" s="352"/>
      <c r="AE8" s="353"/>
      <c r="AF8" s="353"/>
      <c r="AG8" s="354"/>
    </row>
    <row r="9" spans="2:34" ht="15" customHeight="1" thickBot="1" x14ac:dyDescent="0.35">
      <c r="B9" s="533"/>
      <c r="C9" s="552"/>
      <c r="D9" s="692"/>
      <c r="E9" s="693"/>
      <c r="F9" s="602" t="s">
        <v>24</v>
      </c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603"/>
      <c r="R9" s="623" t="s">
        <v>24</v>
      </c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5"/>
      <c r="AD9" s="351"/>
      <c r="AE9" s="349"/>
      <c r="AF9" s="349"/>
      <c r="AG9" s="350"/>
    </row>
    <row r="10" spans="2:34" s="4" customFormat="1" ht="147.75" customHeight="1" thickBot="1" x14ac:dyDescent="0.35">
      <c r="B10" s="533"/>
      <c r="C10" s="552"/>
      <c r="D10" s="692"/>
      <c r="E10" s="693"/>
      <c r="F10" s="203" t="s">
        <v>6</v>
      </c>
      <c r="G10" s="204" t="s">
        <v>5</v>
      </c>
      <c r="H10" s="204" t="s">
        <v>4</v>
      </c>
      <c r="I10" s="204" t="s">
        <v>3</v>
      </c>
      <c r="J10" s="204" t="s">
        <v>2</v>
      </c>
      <c r="K10" s="204" t="s">
        <v>1</v>
      </c>
      <c r="L10" s="204" t="s">
        <v>114</v>
      </c>
      <c r="M10" s="204" t="s">
        <v>191</v>
      </c>
      <c r="N10" s="204" t="s">
        <v>115</v>
      </c>
      <c r="O10" s="204" t="s">
        <v>116</v>
      </c>
      <c r="P10" s="204" t="s">
        <v>117</v>
      </c>
      <c r="Q10" s="369" t="s">
        <v>109</v>
      </c>
      <c r="R10" s="203" t="s">
        <v>6</v>
      </c>
      <c r="S10" s="204" t="s">
        <v>5</v>
      </c>
      <c r="T10" s="204" t="s">
        <v>4</v>
      </c>
      <c r="U10" s="204" t="s">
        <v>3</v>
      </c>
      <c r="V10" s="204" t="s">
        <v>2</v>
      </c>
      <c r="W10" s="204" t="s">
        <v>1</v>
      </c>
      <c r="X10" s="204" t="s">
        <v>107</v>
      </c>
      <c r="Y10" s="204" t="s">
        <v>118</v>
      </c>
      <c r="Z10" s="204" t="s">
        <v>115</v>
      </c>
      <c r="AA10" s="204" t="s">
        <v>116</v>
      </c>
      <c r="AB10" s="204" t="s">
        <v>108</v>
      </c>
      <c r="AC10" s="369" t="s">
        <v>119</v>
      </c>
      <c r="AD10" s="371" t="s">
        <v>120</v>
      </c>
      <c r="AE10" s="372" t="s">
        <v>121</v>
      </c>
      <c r="AF10" s="372" t="s">
        <v>122</v>
      </c>
      <c r="AG10" s="373" t="s">
        <v>110</v>
      </c>
    </row>
    <row r="11" spans="2:34" ht="22.5" customHeight="1" thickBot="1" x14ac:dyDescent="0.35">
      <c r="B11" s="533"/>
      <c r="C11" s="552"/>
      <c r="D11" s="605" t="s">
        <v>123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7"/>
    </row>
    <row r="12" spans="2:34" ht="15.75" customHeight="1" thickBot="1" x14ac:dyDescent="0.35">
      <c r="B12" s="514"/>
      <c r="C12" s="553"/>
      <c r="D12" s="199" t="s">
        <v>183</v>
      </c>
      <c r="E12" s="741" t="s">
        <v>124</v>
      </c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3"/>
    </row>
    <row r="13" spans="2:34" ht="22.5" customHeight="1" x14ac:dyDescent="0.3">
      <c r="B13" s="655" t="s">
        <v>136</v>
      </c>
      <c r="C13" s="739" t="s">
        <v>97</v>
      </c>
      <c r="D13" s="149">
        <v>1</v>
      </c>
      <c r="E13" s="286" t="s">
        <v>84</v>
      </c>
      <c r="F13" s="356"/>
      <c r="G13" s="34"/>
      <c r="H13" s="34"/>
      <c r="I13" s="34"/>
      <c r="J13" s="397"/>
      <c r="K13" s="397"/>
      <c r="L13" s="397"/>
      <c r="M13" s="397"/>
      <c r="N13" s="397"/>
      <c r="O13" s="397"/>
      <c r="P13" s="34"/>
      <c r="Q13" s="225"/>
      <c r="R13" s="219">
        <v>30</v>
      </c>
      <c r="S13" s="56"/>
      <c r="T13" s="56">
        <v>8</v>
      </c>
      <c r="U13" s="56">
        <v>102</v>
      </c>
      <c r="V13" s="397"/>
      <c r="W13" s="397"/>
      <c r="X13" s="397"/>
      <c r="Y13" s="397">
        <f>SUM(R13:X13)</f>
        <v>140</v>
      </c>
      <c r="Z13" s="397">
        <f>((AB13*25)-Y13)</f>
        <v>35</v>
      </c>
      <c r="AA13" s="397">
        <f>SUM(Y13:Z13)</f>
        <v>175</v>
      </c>
      <c r="AB13" s="34">
        <v>7</v>
      </c>
      <c r="AC13" s="225" t="s">
        <v>17</v>
      </c>
      <c r="AD13" s="79">
        <f>SUM(M13,Y13)</f>
        <v>140</v>
      </c>
      <c r="AE13" s="397">
        <f>SUM(N13,Z13)</f>
        <v>35</v>
      </c>
      <c r="AF13" s="399">
        <f>SUM(AD13:AE13)</f>
        <v>175</v>
      </c>
      <c r="AG13" s="401">
        <f>SUM(P13,AB13)</f>
        <v>7</v>
      </c>
    </row>
    <row r="14" spans="2:34" ht="22.5" customHeight="1" thickBot="1" x14ac:dyDescent="0.35">
      <c r="B14" s="656"/>
      <c r="C14" s="740"/>
      <c r="D14" s="151">
        <v>2</v>
      </c>
      <c r="E14" s="292" t="s">
        <v>72</v>
      </c>
      <c r="F14" s="358">
        <v>10</v>
      </c>
      <c r="G14" s="359"/>
      <c r="H14" s="359">
        <v>12</v>
      </c>
      <c r="I14" s="359">
        <v>48</v>
      </c>
      <c r="J14" s="395"/>
      <c r="K14" s="395"/>
      <c r="L14" s="395"/>
      <c r="M14" s="395">
        <f t="shared" ref="M14:M28" si="0">SUM(F14:L14)</f>
        <v>70</v>
      </c>
      <c r="N14" s="395">
        <f t="shared" ref="N14:N28" si="1">((P14*25)-M14)</f>
        <v>30</v>
      </c>
      <c r="O14" s="395">
        <f t="shared" ref="O14" si="2">SUM(M14:N14)</f>
        <v>100</v>
      </c>
      <c r="P14" s="206">
        <v>4</v>
      </c>
      <c r="Q14" s="226" t="s">
        <v>17</v>
      </c>
      <c r="R14" s="358"/>
      <c r="S14" s="359"/>
      <c r="T14" s="359"/>
      <c r="U14" s="359"/>
      <c r="V14" s="395"/>
      <c r="W14" s="395"/>
      <c r="X14" s="395"/>
      <c r="Y14" s="395">
        <f t="shared" ref="Y14:Y28" si="3">SUM(R14:X14)</f>
        <v>0</v>
      </c>
      <c r="Z14" s="395">
        <f t="shared" ref="Z14:Z28" si="4">((AB14*25)-Y14)</f>
        <v>0</v>
      </c>
      <c r="AA14" s="395">
        <f t="shared" ref="AA14:AA28" si="5">SUM(Y14:Z14)</f>
        <v>0</v>
      </c>
      <c r="AB14" s="206">
        <v>0</v>
      </c>
      <c r="AC14" s="364"/>
      <c r="AD14" s="93">
        <f t="shared" ref="AD14:AE28" si="6">SUM(M14,Y14)</f>
        <v>70</v>
      </c>
      <c r="AE14" s="395">
        <f t="shared" si="6"/>
        <v>30</v>
      </c>
      <c r="AF14" s="389">
        <f t="shared" ref="AF14:AF28" si="7">SUM(AD14:AE14)</f>
        <v>100</v>
      </c>
      <c r="AG14" s="392">
        <f t="shared" ref="AG14:AG28" si="8">SUM(P14,AB14)</f>
        <v>4</v>
      </c>
    </row>
    <row r="15" spans="2:34" ht="22.5" customHeight="1" x14ac:dyDescent="0.3">
      <c r="B15" s="656"/>
      <c r="C15" s="718" t="s">
        <v>92</v>
      </c>
      <c r="D15" s="149">
        <v>3</v>
      </c>
      <c r="E15" s="286" t="s">
        <v>65</v>
      </c>
      <c r="F15" s="219">
        <v>8</v>
      </c>
      <c r="G15" s="56"/>
      <c r="H15" s="56">
        <v>4</v>
      </c>
      <c r="I15" s="56">
        <v>44</v>
      </c>
      <c r="J15" s="397"/>
      <c r="K15" s="397"/>
      <c r="L15" s="397"/>
      <c r="M15" s="397">
        <f t="shared" si="0"/>
        <v>56</v>
      </c>
      <c r="N15" s="397">
        <f t="shared" si="1"/>
        <v>19</v>
      </c>
      <c r="O15" s="397">
        <f t="shared" ref="O15:O28" si="9">SUM(M15:N15)</f>
        <v>75</v>
      </c>
      <c r="P15" s="34">
        <v>3</v>
      </c>
      <c r="Q15" s="225" t="s">
        <v>7</v>
      </c>
      <c r="R15" s="219">
        <v>8</v>
      </c>
      <c r="S15" s="56"/>
      <c r="T15" s="56">
        <v>3</v>
      </c>
      <c r="U15" s="56">
        <v>44</v>
      </c>
      <c r="V15" s="397"/>
      <c r="W15" s="397"/>
      <c r="X15" s="397"/>
      <c r="Y15" s="397">
        <f t="shared" si="3"/>
        <v>55</v>
      </c>
      <c r="Z15" s="397">
        <f t="shared" si="4"/>
        <v>20</v>
      </c>
      <c r="AA15" s="397">
        <f t="shared" si="5"/>
        <v>75</v>
      </c>
      <c r="AB15" s="34">
        <v>3</v>
      </c>
      <c r="AC15" s="225" t="s">
        <v>17</v>
      </c>
      <c r="AD15" s="79">
        <f t="shared" si="6"/>
        <v>111</v>
      </c>
      <c r="AE15" s="397">
        <f t="shared" si="6"/>
        <v>39</v>
      </c>
      <c r="AF15" s="399">
        <f t="shared" si="7"/>
        <v>150</v>
      </c>
      <c r="AG15" s="401">
        <f t="shared" si="8"/>
        <v>6</v>
      </c>
    </row>
    <row r="16" spans="2:34" ht="22.5" customHeight="1" x14ac:dyDescent="0.3">
      <c r="B16" s="656"/>
      <c r="C16" s="719"/>
      <c r="D16" s="53">
        <v>4</v>
      </c>
      <c r="E16" s="288" t="s">
        <v>83</v>
      </c>
      <c r="F16" s="221"/>
      <c r="G16" s="27"/>
      <c r="H16" s="27"/>
      <c r="I16" s="27"/>
      <c r="J16" s="394"/>
      <c r="K16" s="394"/>
      <c r="L16" s="394"/>
      <c r="M16" s="394"/>
      <c r="N16" s="394"/>
      <c r="O16" s="394"/>
      <c r="P16" s="55"/>
      <c r="Q16" s="365"/>
      <c r="R16" s="221">
        <v>8</v>
      </c>
      <c r="S16" s="27"/>
      <c r="T16" s="27"/>
      <c r="U16" s="27">
        <v>16</v>
      </c>
      <c r="V16" s="394"/>
      <c r="W16" s="394"/>
      <c r="X16" s="394"/>
      <c r="Y16" s="394">
        <f t="shared" si="3"/>
        <v>24</v>
      </c>
      <c r="Z16" s="394">
        <f t="shared" si="4"/>
        <v>1</v>
      </c>
      <c r="AA16" s="394">
        <f t="shared" si="5"/>
        <v>25</v>
      </c>
      <c r="AB16" s="55">
        <v>1</v>
      </c>
      <c r="AC16" s="408" t="s">
        <v>7</v>
      </c>
      <c r="AD16" s="80">
        <f t="shared" si="6"/>
        <v>24</v>
      </c>
      <c r="AE16" s="394">
        <f t="shared" si="6"/>
        <v>1</v>
      </c>
      <c r="AF16" s="388">
        <f t="shared" si="7"/>
        <v>25</v>
      </c>
      <c r="AG16" s="391">
        <v>1</v>
      </c>
    </row>
    <row r="17" spans="2:33" ht="22.5" customHeight="1" x14ac:dyDescent="0.3">
      <c r="B17" s="656"/>
      <c r="C17" s="719"/>
      <c r="D17" s="53">
        <v>5</v>
      </c>
      <c r="E17" s="288" t="s">
        <v>82</v>
      </c>
      <c r="F17" s="221"/>
      <c r="G17" s="27">
        <v>9</v>
      </c>
      <c r="H17" s="27">
        <v>15</v>
      </c>
      <c r="I17" s="27">
        <v>30</v>
      </c>
      <c r="J17" s="394"/>
      <c r="K17" s="394"/>
      <c r="L17" s="394"/>
      <c r="M17" s="394">
        <f t="shared" si="0"/>
        <v>54</v>
      </c>
      <c r="N17" s="394">
        <f>((P17*30)-M17)</f>
        <v>6</v>
      </c>
      <c r="O17" s="394">
        <f t="shared" si="9"/>
        <v>60</v>
      </c>
      <c r="P17" s="55">
        <v>2</v>
      </c>
      <c r="Q17" s="408" t="s">
        <v>7</v>
      </c>
      <c r="R17" s="221"/>
      <c r="S17" s="27"/>
      <c r="T17" s="27"/>
      <c r="U17" s="27"/>
      <c r="V17" s="394"/>
      <c r="W17" s="394"/>
      <c r="X17" s="394"/>
      <c r="Y17" s="394"/>
      <c r="Z17" s="394"/>
      <c r="AA17" s="394"/>
      <c r="AB17" s="55">
        <v>0</v>
      </c>
      <c r="AC17" s="365"/>
      <c r="AD17" s="80">
        <f t="shared" si="6"/>
        <v>54</v>
      </c>
      <c r="AE17" s="394">
        <f t="shared" si="6"/>
        <v>6</v>
      </c>
      <c r="AF17" s="388">
        <f t="shared" si="7"/>
        <v>60</v>
      </c>
      <c r="AG17" s="391">
        <v>2</v>
      </c>
    </row>
    <row r="18" spans="2:33" ht="22.5" customHeight="1" x14ac:dyDescent="0.3">
      <c r="B18" s="656"/>
      <c r="C18" s="719"/>
      <c r="D18" s="53">
        <v>6</v>
      </c>
      <c r="E18" s="288" t="s">
        <v>62</v>
      </c>
      <c r="F18" s="357"/>
      <c r="G18" s="25"/>
      <c r="H18" s="25">
        <v>7</v>
      </c>
      <c r="I18" s="25">
        <v>49</v>
      </c>
      <c r="J18" s="394"/>
      <c r="K18" s="394"/>
      <c r="L18" s="394"/>
      <c r="M18" s="394">
        <f t="shared" si="0"/>
        <v>56</v>
      </c>
      <c r="N18" s="394">
        <f t="shared" si="1"/>
        <v>44</v>
      </c>
      <c r="O18" s="394">
        <f t="shared" si="9"/>
        <v>100</v>
      </c>
      <c r="P18" s="55">
        <v>4</v>
      </c>
      <c r="Q18" s="408" t="s">
        <v>7</v>
      </c>
      <c r="R18" s="220">
        <v>15</v>
      </c>
      <c r="S18" s="25"/>
      <c r="T18" s="25"/>
      <c r="U18" s="25"/>
      <c r="V18" s="394"/>
      <c r="W18" s="394"/>
      <c r="X18" s="394"/>
      <c r="Y18" s="394">
        <f t="shared" si="3"/>
        <v>15</v>
      </c>
      <c r="Z18" s="394">
        <f t="shared" si="4"/>
        <v>10</v>
      </c>
      <c r="AA18" s="394">
        <f t="shared" si="5"/>
        <v>25</v>
      </c>
      <c r="AB18" s="55">
        <v>1</v>
      </c>
      <c r="AC18" s="750" t="s">
        <v>17</v>
      </c>
      <c r="AD18" s="80">
        <f t="shared" si="6"/>
        <v>71</v>
      </c>
      <c r="AE18" s="394">
        <f t="shared" si="6"/>
        <v>54</v>
      </c>
      <c r="AF18" s="388">
        <f t="shared" si="7"/>
        <v>125</v>
      </c>
      <c r="AG18" s="583">
        <v>11</v>
      </c>
    </row>
    <row r="19" spans="2:33" ht="22.5" customHeight="1" x14ac:dyDescent="0.3">
      <c r="B19" s="656"/>
      <c r="C19" s="719"/>
      <c r="D19" s="53">
        <v>7</v>
      </c>
      <c r="E19" s="288" t="s">
        <v>190</v>
      </c>
      <c r="F19" s="220">
        <v>4</v>
      </c>
      <c r="G19" s="25"/>
      <c r="H19" s="25">
        <v>9</v>
      </c>
      <c r="I19" s="25">
        <v>42</v>
      </c>
      <c r="J19" s="394"/>
      <c r="K19" s="394"/>
      <c r="L19" s="394"/>
      <c r="M19" s="394">
        <f t="shared" si="0"/>
        <v>55</v>
      </c>
      <c r="N19" s="394">
        <f t="shared" si="1"/>
        <v>45</v>
      </c>
      <c r="O19" s="394">
        <f t="shared" si="9"/>
        <v>100</v>
      </c>
      <c r="P19" s="55">
        <v>4</v>
      </c>
      <c r="Q19" s="408" t="s">
        <v>7</v>
      </c>
      <c r="R19" s="220">
        <v>4</v>
      </c>
      <c r="S19" s="25"/>
      <c r="T19" s="25">
        <v>5</v>
      </c>
      <c r="U19" s="25">
        <v>28</v>
      </c>
      <c r="V19" s="394"/>
      <c r="W19" s="394"/>
      <c r="X19" s="394"/>
      <c r="Y19" s="394">
        <f t="shared" si="3"/>
        <v>37</v>
      </c>
      <c r="Z19" s="394">
        <f t="shared" si="4"/>
        <v>13</v>
      </c>
      <c r="AA19" s="394">
        <f t="shared" si="5"/>
        <v>50</v>
      </c>
      <c r="AB19" s="55">
        <v>2</v>
      </c>
      <c r="AC19" s="750"/>
      <c r="AD19" s="80">
        <f t="shared" si="6"/>
        <v>92</v>
      </c>
      <c r="AE19" s="394">
        <f t="shared" si="6"/>
        <v>58</v>
      </c>
      <c r="AF19" s="388">
        <f t="shared" si="7"/>
        <v>150</v>
      </c>
      <c r="AG19" s="583"/>
    </row>
    <row r="20" spans="2:33" ht="22.5" customHeight="1" x14ac:dyDescent="0.3">
      <c r="B20" s="656"/>
      <c r="C20" s="719"/>
      <c r="D20" s="53">
        <v>8</v>
      </c>
      <c r="E20" s="288" t="s">
        <v>81</v>
      </c>
      <c r="F20" s="220">
        <v>10</v>
      </c>
      <c r="G20" s="25"/>
      <c r="H20" s="25">
        <v>15</v>
      </c>
      <c r="I20" s="25">
        <v>53</v>
      </c>
      <c r="J20" s="394"/>
      <c r="K20" s="394"/>
      <c r="L20" s="394"/>
      <c r="M20" s="394">
        <f t="shared" si="0"/>
        <v>78</v>
      </c>
      <c r="N20" s="394">
        <f t="shared" si="1"/>
        <v>22</v>
      </c>
      <c r="O20" s="394">
        <f t="shared" si="9"/>
        <v>100</v>
      </c>
      <c r="P20" s="55">
        <v>4</v>
      </c>
      <c r="Q20" s="408" t="s">
        <v>7</v>
      </c>
      <c r="R20" s="220">
        <v>5</v>
      </c>
      <c r="S20" s="25"/>
      <c r="T20" s="25">
        <v>15</v>
      </c>
      <c r="U20" s="25">
        <v>57</v>
      </c>
      <c r="V20" s="394"/>
      <c r="W20" s="394"/>
      <c r="X20" s="394"/>
      <c r="Y20" s="394">
        <f t="shared" si="3"/>
        <v>77</v>
      </c>
      <c r="Z20" s="394">
        <f t="shared" si="4"/>
        <v>23</v>
      </c>
      <c r="AA20" s="394">
        <f t="shared" si="5"/>
        <v>100</v>
      </c>
      <c r="AB20" s="55">
        <v>4</v>
      </c>
      <c r="AC20" s="408" t="s">
        <v>17</v>
      </c>
      <c r="AD20" s="80">
        <f t="shared" si="6"/>
        <v>155</v>
      </c>
      <c r="AE20" s="394">
        <f t="shared" si="6"/>
        <v>45</v>
      </c>
      <c r="AF20" s="388">
        <f t="shared" si="7"/>
        <v>200</v>
      </c>
      <c r="AG20" s="391">
        <f t="shared" si="8"/>
        <v>8</v>
      </c>
    </row>
    <row r="21" spans="2:33" ht="22.5" customHeight="1" x14ac:dyDescent="0.3">
      <c r="B21" s="656"/>
      <c r="C21" s="719"/>
      <c r="D21" s="53">
        <v>9</v>
      </c>
      <c r="E21" s="288" t="s">
        <v>160</v>
      </c>
      <c r="F21" s="220"/>
      <c r="G21" s="25"/>
      <c r="H21" s="25">
        <v>15</v>
      </c>
      <c r="I21" s="25"/>
      <c r="J21" s="394"/>
      <c r="K21" s="394"/>
      <c r="L21" s="394"/>
      <c r="M21" s="394">
        <f t="shared" si="0"/>
        <v>15</v>
      </c>
      <c r="N21" s="394">
        <f t="shared" si="1"/>
        <v>10</v>
      </c>
      <c r="O21" s="394">
        <f t="shared" si="9"/>
        <v>25</v>
      </c>
      <c r="P21" s="55">
        <v>1</v>
      </c>
      <c r="Q21" s="408" t="s">
        <v>7</v>
      </c>
      <c r="R21" s="220"/>
      <c r="S21" s="25"/>
      <c r="T21" s="25"/>
      <c r="U21" s="25"/>
      <c r="V21" s="394"/>
      <c r="W21" s="394"/>
      <c r="X21" s="394"/>
      <c r="Y21" s="394">
        <f t="shared" si="3"/>
        <v>0</v>
      </c>
      <c r="Z21" s="394">
        <f t="shared" si="4"/>
        <v>0</v>
      </c>
      <c r="AA21" s="394">
        <f t="shared" si="5"/>
        <v>0</v>
      </c>
      <c r="AB21" s="55">
        <v>0</v>
      </c>
      <c r="AC21" s="408"/>
      <c r="AD21" s="80">
        <f t="shared" si="6"/>
        <v>15</v>
      </c>
      <c r="AE21" s="394">
        <f t="shared" si="6"/>
        <v>10</v>
      </c>
      <c r="AF21" s="388">
        <f t="shared" si="7"/>
        <v>25</v>
      </c>
      <c r="AG21" s="391">
        <f t="shared" si="8"/>
        <v>1</v>
      </c>
    </row>
    <row r="22" spans="2:33" ht="22.5" customHeight="1" thickBot="1" x14ac:dyDescent="0.35">
      <c r="B22" s="656"/>
      <c r="C22" s="720"/>
      <c r="D22" s="458">
        <v>10</v>
      </c>
      <c r="E22" s="459" t="s">
        <v>78</v>
      </c>
      <c r="F22" s="450"/>
      <c r="G22" s="460"/>
      <c r="H22" s="460"/>
      <c r="I22" s="460"/>
      <c r="J22" s="117"/>
      <c r="K22" s="117"/>
      <c r="L22" s="117"/>
      <c r="M22" s="117"/>
      <c r="N22" s="117"/>
      <c r="O22" s="117"/>
      <c r="P22" s="461"/>
      <c r="Q22" s="462"/>
      <c r="R22" s="450">
        <v>30</v>
      </c>
      <c r="S22" s="460"/>
      <c r="T22" s="460">
        <v>20</v>
      </c>
      <c r="U22" s="460">
        <v>45</v>
      </c>
      <c r="V22" s="117"/>
      <c r="W22" s="117"/>
      <c r="X22" s="117"/>
      <c r="Y22" s="117">
        <f t="shared" si="3"/>
        <v>95</v>
      </c>
      <c r="Z22" s="117">
        <f>((AB22*30)-Y22)</f>
        <v>25</v>
      </c>
      <c r="AA22" s="117">
        <f t="shared" si="5"/>
        <v>120</v>
      </c>
      <c r="AB22" s="461">
        <v>4</v>
      </c>
      <c r="AC22" s="462" t="s">
        <v>7</v>
      </c>
      <c r="AD22" s="120">
        <f t="shared" si="6"/>
        <v>95</v>
      </c>
      <c r="AE22" s="117">
        <f t="shared" si="6"/>
        <v>25</v>
      </c>
      <c r="AF22" s="118">
        <f t="shared" si="7"/>
        <v>120</v>
      </c>
      <c r="AG22" s="119">
        <f t="shared" si="8"/>
        <v>4</v>
      </c>
    </row>
    <row r="23" spans="2:33" ht="22.5" customHeight="1" x14ac:dyDescent="0.3">
      <c r="B23" s="656"/>
      <c r="C23" s="658" t="s">
        <v>95</v>
      </c>
      <c r="D23" s="452">
        <v>11</v>
      </c>
      <c r="E23" s="453" t="s">
        <v>79</v>
      </c>
      <c r="F23" s="454"/>
      <c r="G23" s="455"/>
      <c r="H23" s="455">
        <v>8</v>
      </c>
      <c r="I23" s="455">
        <v>32</v>
      </c>
      <c r="J23" s="104"/>
      <c r="K23" s="104"/>
      <c r="L23" s="104"/>
      <c r="M23" s="104">
        <v>40</v>
      </c>
      <c r="N23" s="104">
        <v>10</v>
      </c>
      <c r="O23" s="104">
        <v>50</v>
      </c>
      <c r="P23" s="456">
        <v>2</v>
      </c>
      <c r="Q23" s="457" t="s">
        <v>7</v>
      </c>
      <c r="R23" s="454"/>
      <c r="S23" s="455"/>
      <c r="T23" s="455"/>
      <c r="U23" s="455"/>
      <c r="V23" s="104"/>
      <c r="W23" s="104"/>
      <c r="X23" s="104"/>
      <c r="Y23" s="104"/>
      <c r="Z23" s="104"/>
      <c r="AA23" s="104"/>
      <c r="AB23" s="456"/>
      <c r="AC23" s="457"/>
      <c r="AD23" s="107">
        <f>SUM(M23,Y23)</f>
        <v>40</v>
      </c>
      <c r="AE23" s="104">
        <f t="shared" si="6"/>
        <v>10</v>
      </c>
      <c r="AF23" s="105">
        <f t="shared" si="7"/>
        <v>50</v>
      </c>
      <c r="AG23" s="106">
        <f t="shared" si="8"/>
        <v>2</v>
      </c>
    </row>
    <row r="24" spans="2:33" ht="22.5" customHeight="1" x14ac:dyDescent="0.3">
      <c r="B24" s="656"/>
      <c r="C24" s="659"/>
      <c r="D24" s="283">
        <v>12</v>
      </c>
      <c r="E24" s="289" t="s">
        <v>80</v>
      </c>
      <c r="F24" s="299">
        <v>8</v>
      </c>
      <c r="G24" s="39"/>
      <c r="H24" s="39"/>
      <c r="I24" s="39">
        <v>47</v>
      </c>
      <c r="J24" s="40"/>
      <c r="K24" s="40"/>
      <c r="L24" s="40"/>
      <c r="M24" s="40">
        <f t="shared" si="0"/>
        <v>55</v>
      </c>
      <c r="N24" s="40">
        <f t="shared" si="1"/>
        <v>20</v>
      </c>
      <c r="O24" s="40">
        <f t="shared" si="9"/>
        <v>75</v>
      </c>
      <c r="P24" s="43">
        <v>3</v>
      </c>
      <c r="Q24" s="463" t="s">
        <v>7</v>
      </c>
      <c r="R24" s="299"/>
      <c r="S24" s="39"/>
      <c r="T24" s="39"/>
      <c r="U24" s="39">
        <v>53</v>
      </c>
      <c r="V24" s="40"/>
      <c r="W24" s="40"/>
      <c r="X24" s="40"/>
      <c r="Y24" s="40">
        <f t="shared" si="3"/>
        <v>53</v>
      </c>
      <c r="Z24" s="40">
        <f t="shared" si="4"/>
        <v>22</v>
      </c>
      <c r="AA24" s="40">
        <f t="shared" si="5"/>
        <v>75</v>
      </c>
      <c r="AB24" s="43">
        <v>3</v>
      </c>
      <c r="AC24" s="463" t="s">
        <v>17</v>
      </c>
      <c r="AD24" s="464">
        <f t="shared" si="6"/>
        <v>108</v>
      </c>
      <c r="AE24" s="40">
        <f t="shared" si="6"/>
        <v>42</v>
      </c>
      <c r="AF24" s="44">
        <f t="shared" si="7"/>
        <v>150</v>
      </c>
      <c r="AG24" s="45">
        <f t="shared" si="8"/>
        <v>6</v>
      </c>
    </row>
    <row r="25" spans="2:33" ht="22.5" customHeight="1" thickBot="1" x14ac:dyDescent="0.35">
      <c r="B25" s="669"/>
      <c r="C25" s="660"/>
      <c r="D25" s="144">
        <v>13</v>
      </c>
      <c r="E25" s="290" t="s">
        <v>68</v>
      </c>
      <c r="F25" s="222">
        <v>20</v>
      </c>
      <c r="G25" s="24"/>
      <c r="H25" s="24">
        <v>20</v>
      </c>
      <c r="I25" s="24">
        <v>40</v>
      </c>
      <c r="J25" s="398"/>
      <c r="K25" s="398"/>
      <c r="L25" s="398"/>
      <c r="M25" s="398">
        <f t="shared" si="0"/>
        <v>80</v>
      </c>
      <c r="N25" s="398">
        <f>((P25*30)-M25)</f>
        <v>10</v>
      </c>
      <c r="O25" s="398">
        <f t="shared" si="9"/>
        <v>90</v>
      </c>
      <c r="P25" s="29">
        <v>3</v>
      </c>
      <c r="Q25" s="228" t="s">
        <v>7</v>
      </c>
      <c r="R25" s="222"/>
      <c r="S25" s="24"/>
      <c r="T25" s="24"/>
      <c r="U25" s="24">
        <v>30</v>
      </c>
      <c r="V25" s="398"/>
      <c r="W25" s="398"/>
      <c r="X25" s="398"/>
      <c r="Y25" s="398">
        <f t="shared" si="3"/>
        <v>30</v>
      </c>
      <c r="Z25" s="398">
        <f t="shared" si="4"/>
        <v>20</v>
      </c>
      <c r="AA25" s="398">
        <f t="shared" si="5"/>
        <v>50</v>
      </c>
      <c r="AB25" s="29">
        <v>2</v>
      </c>
      <c r="AC25" s="228" t="s">
        <v>17</v>
      </c>
      <c r="AD25" s="102">
        <f t="shared" si="6"/>
        <v>110</v>
      </c>
      <c r="AE25" s="398">
        <f t="shared" si="6"/>
        <v>30</v>
      </c>
      <c r="AF25" s="400">
        <f t="shared" si="7"/>
        <v>140</v>
      </c>
      <c r="AG25" s="402">
        <f t="shared" si="8"/>
        <v>5</v>
      </c>
    </row>
    <row r="26" spans="2:33" ht="22.5" customHeight="1" x14ac:dyDescent="0.3">
      <c r="B26" s="655" t="s">
        <v>137</v>
      </c>
      <c r="C26" s="661"/>
      <c r="D26" s="150">
        <v>14</v>
      </c>
      <c r="E26" s="360" t="s">
        <v>77</v>
      </c>
      <c r="F26" s="223">
        <v>20</v>
      </c>
      <c r="G26" s="26"/>
      <c r="H26" s="26"/>
      <c r="I26" s="26"/>
      <c r="J26" s="393"/>
      <c r="K26" s="393"/>
      <c r="L26" s="393"/>
      <c r="M26" s="393">
        <f t="shared" si="0"/>
        <v>20</v>
      </c>
      <c r="N26" s="393">
        <f t="shared" si="1"/>
        <v>5</v>
      </c>
      <c r="O26" s="393">
        <f t="shared" si="9"/>
        <v>25</v>
      </c>
      <c r="P26" s="33">
        <v>1</v>
      </c>
      <c r="Q26" s="229" t="s">
        <v>7</v>
      </c>
      <c r="R26" s="223"/>
      <c r="S26" s="26"/>
      <c r="T26" s="26"/>
      <c r="U26" s="26"/>
      <c r="V26" s="393"/>
      <c r="W26" s="393"/>
      <c r="X26" s="393"/>
      <c r="Y26" s="393">
        <f t="shared" si="3"/>
        <v>0</v>
      </c>
      <c r="Z26" s="393">
        <f t="shared" si="4"/>
        <v>0</v>
      </c>
      <c r="AA26" s="393">
        <f t="shared" si="5"/>
        <v>0</v>
      </c>
      <c r="AB26" s="33">
        <v>0</v>
      </c>
      <c r="AC26" s="229"/>
      <c r="AD26" s="159">
        <f t="shared" si="6"/>
        <v>20</v>
      </c>
      <c r="AE26" s="393">
        <f t="shared" si="6"/>
        <v>5</v>
      </c>
      <c r="AF26" s="387">
        <f t="shared" si="7"/>
        <v>25</v>
      </c>
      <c r="AG26" s="390">
        <f t="shared" si="8"/>
        <v>1</v>
      </c>
    </row>
    <row r="27" spans="2:33" ht="22.5" customHeight="1" x14ac:dyDescent="0.3">
      <c r="B27" s="656"/>
      <c r="C27" s="659"/>
      <c r="D27" s="53">
        <v>15</v>
      </c>
      <c r="E27" s="288" t="s">
        <v>76</v>
      </c>
      <c r="F27" s="220"/>
      <c r="G27" s="25"/>
      <c r="H27" s="25"/>
      <c r="I27" s="25"/>
      <c r="J27" s="394"/>
      <c r="K27" s="394"/>
      <c r="L27" s="394"/>
      <c r="M27" s="394"/>
      <c r="N27" s="394"/>
      <c r="O27" s="394"/>
      <c r="P27" s="55"/>
      <c r="Q27" s="408"/>
      <c r="R27" s="220">
        <v>10</v>
      </c>
      <c r="S27" s="25"/>
      <c r="T27" s="25"/>
      <c r="U27" s="25"/>
      <c r="V27" s="394"/>
      <c r="W27" s="394"/>
      <c r="X27" s="394"/>
      <c r="Y27" s="394">
        <f t="shared" si="3"/>
        <v>10</v>
      </c>
      <c r="Z27" s="394">
        <f t="shared" si="4"/>
        <v>15</v>
      </c>
      <c r="AA27" s="394">
        <f t="shared" si="5"/>
        <v>25</v>
      </c>
      <c r="AB27" s="55">
        <v>1</v>
      </c>
      <c r="AC27" s="408" t="s">
        <v>7</v>
      </c>
      <c r="AD27" s="80">
        <f t="shared" si="6"/>
        <v>10</v>
      </c>
      <c r="AE27" s="394">
        <f t="shared" si="6"/>
        <v>15</v>
      </c>
      <c r="AF27" s="388">
        <f t="shared" si="7"/>
        <v>25</v>
      </c>
      <c r="AG27" s="391">
        <f t="shared" si="8"/>
        <v>1</v>
      </c>
    </row>
    <row r="28" spans="2:33" ht="22.5" customHeight="1" thickBot="1" x14ac:dyDescent="0.35">
      <c r="B28" s="657"/>
      <c r="C28" s="660"/>
      <c r="D28" s="151">
        <v>16</v>
      </c>
      <c r="E28" s="292" t="s">
        <v>75</v>
      </c>
      <c r="F28" s="218">
        <v>10</v>
      </c>
      <c r="G28" s="205"/>
      <c r="H28" s="205"/>
      <c r="I28" s="205"/>
      <c r="J28" s="395"/>
      <c r="K28" s="395"/>
      <c r="L28" s="395"/>
      <c r="M28" s="395">
        <f t="shared" si="0"/>
        <v>10</v>
      </c>
      <c r="N28" s="395">
        <f t="shared" si="1"/>
        <v>15</v>
      </c>
      <c r="O28" s="395">
        <f t="shared" si="9"/>
        <v>25</v>
      </c>
      <c r="P28" s="206">
        <v>1</v>
      </c>
      <c r="Q28" s="226" t="s">
        <v>7</v>
      </c>
      <c r="R28" s="218"/>
      <c r="S28" s="205"/>
      <c r="T28" s="205"/>
      <c r="U28" s="205"/>
      <c r="V28" s="395"/>
      <c r="W28" s="395"/>
      <c r="X28" s="395"/>
      <c r="Y28" s="395">
        <f t="shared" si="3"/>
        <v>0</v>
      </c>
      <c r="Z28" s="395">
        <f t="shared" si="4"/>
        <v>0</v>
      </c>
      <c r="AA28" s="395">
        <f t="shared" si="5"/>
        <v>0</v>
      </c>
      <c r="AB28" s="206">
        <v>0</v>
      </c>
      <c r="AC28" s="226"/>
      <c r="AD28" s="93">
        <f t="shared" si="6"/>
        <v>10</v>
      </c>
      <c r="AE28" s="395">
        <f t="shared" si="6"/>
        <v>15</v>
      </c>
      <c r="AF28" s="389">
        <f t="shared" si="7"/>
        <v>25</v>
      </c>
      <c r="AG28" s="392">
        <f t="shared" si="8"/>
        <v>1</v>
      </c>
    </row>
    <row r="29" spans="2:33" ht="24.75" customHeight="1" thickBot="1" x14ac:dyDescent="0.35">
      <c r="B29" s="509" t="s">
        <v>127</v>
      </c>
      <c r="C29" s="510"/>
      <c r="D29" s="510"/>
      <c r="E29" s="517"/>
      <c r="F29" s="161">
        <f t="shared" ref="F29:AG29" si="10">SUM(F13:F28)</f>
        <v>90</v>
      </c>
      <c r="G29" s="141">
        <f t="shared" si="10"/>
        <v>9</v>
      </c>
      <c r="H29" s="141">
        <f t="shared" si="10"/>
        <v>105</v>
      </c>
      <c r="I29" s="141">
        <f t="shared" si="10"/>
        <v>385</v>
      </c>
      <c r="J29" s="141">
        <f t="shared" si="10"/>
        <v>0</v>
      </c>
      <c r="K29" s="141">
        <f t="shared" si="10"/>
        <v>0</v>
      </c>
      <c r="L29" s="141">
        <f t="shared" si="10"/>
        <v>0</v>
      </c>
      <c r="M29" s="141">
        <f t="shared" si="10"/>
        <v>589</v>
      </c>
      <c r="N29" s="141">
        <f t="shared" si="10"/>
        <v>236</v>
      </c>
      <c r="O29" s="141">
        <f t="shared" si="10"/>
        <v>825</v>
      </c>
      <c r="P29" s="141">
        <f t="shared" si="10"/>
        <v>32</v>
      </c>
      <c r="Q29" s="142">
        <f t="shared" si="10"/>
        <v>0</v>
      </c>
      <c r="R29" s="161">
        <f t="shared" si="10"/>
        <v>110</v>
      </c>
      <c r="S29" s="141">
        <f t="shared" si="10"/>
        <v>0</v>
      </c>
      <c r="T29" s="141">
        <f t="shared" si="10"/>
        <v>51</v>
      </c>
      <c r="U29" s="141">
        <f t="shared" si="10"/>
        <v>375</v>
      </c>
      <c r="V29" s="141">
        <f t="shared" si="10"/>
        <v>0</v>
      </c>
      <c r="W29" s="141">
        <f t="shared" si="10"/>
        <v>0</v>
      </c>
      <c r="X29" s="141">
        <f t="shared" si="10"/>
        <v>0</v>
      </c>
      <c r="Y29" s="141">
        <f t="shared" si="10"/>
        <v>536</v>
      </c>
      <c r="Z29" s="141">
        <f t="shared" si="10"/>
        <v>184</v>
      </c>
      <c r="AA29" s="141">
        <f t="shared" si="10"/>
        <v>720</v>
      </c>
      <c r="AB29" s="141">
        <f t="shared" si="10"/>
        <v>28</v>
      </c>
      <c r="AC29" s="142">
        <f t="shared" si="10"/>
        <v>0</v>
      </c>
      <c r="AD29" s="147">
        <f t="shared" si="10"/>
        <v>1125</v>
      </c>
      <c r="AE29" s="141">
        <f t="shared" si="10"/>
        <v>420</v>
      </c>
      <c r="AF29" s="141">
        <f t="shared" si="10"/>
        <v>1545</v>
      </c>
      <c r="AG29" s="142">
        <f t="shared" si="10"/>
        <v>60</v>
      </c>
    </row>
    <row r="30" spans="2:33" ht="16.8" thickBot="1" x14ac:dyDescent="0.35">
      <c r="B30" s="532" t="s">
        <v>125</v>
      </c>
      <c r="C30" s="585"/>
      <c r="D30" s="747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8"/>
      <c r="T30" s="748"/>
      <c r="U30" s="748"/>
      <c r="V30" s="748"/>
      <c r="W30" s="748"/>
      <c r="X30" s="748"/>
      <c r="Y30" s="748"/>
      <c r="Z30" s="748"/>
      <c r="AA30" s="748"/>
      <c r="AB30" s="748"/>
      <c r="AC30" s="748"/>
      <c r="AD30" s="748"/>
      <c r="AE30" s="748"/>
      <c r="AF30" s="748"/>
      <c r="AG30" s="749"/>
    </row>
    <row r="31" spans="2:33" ht="22.5" customHeight="1" thickBot="1" x14ac:dyDescent="0.35">
      <c r="B31" s="533"/>
      <c r="C31" s="586"/>
      <c r="D31" s="590" t="s">
        <v>124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2"/>
    </row>
    <row r="32" spans="2:33" s="361" customFormat="1" ht="23.25" customHeight="1" x14ac:dyDescent="0.3">
      <c r="B32" s="532" t="s">
        <v>155</v>
      </c>
      <c r="C32" s="733"/>
      <c r="D32" s="269">
        <v>1</v>
      </c>
      <c r="E32" s="341" t="s">
        <v>156</v>
      </c>
      <c r="F32" s="210">
        <v>15</v>
      </c>
      <c r="G32" s="328"/>
      <c r="H32" s="58"/>
      <c r="I32" s="58"/>
      <c r="J32" s="58"/>
      <c r="K32" s="58"/>
      <c r="L32" s="58"/>
      <c r="M32" s="413">
        <f>SUM(F32)</f>
        <v>15</v>
      </c>
      <c r="N32" s="413">
        <f>((P32*25)-M32)</f>
        <v>10</v>
      </c>
      <c r="O32" s="413">
        <f>SUM(M32:N32)</f>
        <v>25</v>
      </c>
      <c r="P32" s="616">
        <v>1</v>
      </c>
      <c r="Q32" s="725" t="s">
        <v>7</v>
      </c>
      <c r="R32" s="81"/>
      <c r="S32" s="397"/>
      <c r="T32" s="397"/>
      <c r="U32" s="397"/>
      <c r="V32" s="397"/>
      <c r="W32" s="397"/>
      <c r="X32" s="397"/>
      <c r="Y32" s="397">
        <f>SUM(R32:X32)</f>
        <v>0</v>
      </c>
      <c r="Z32" s="397"/>
      <c r="AA32" s="397">
        <f>SUM(Y32:Z32)</f>
        <v>0</v>
      </c>
      <c r="AB32" s="397"/>
      <c r="AC32" s="521"/>
      <c r="AD32" s="614">
        <v>15</v>
      </c>
      <c r="AE32" s="616">
        <f>((AG32*25)-AD32)</f>
        <v>10</v>
      </c>
      <c r="AF32" s="618">
        <f>SUM(AD32:AE35)</f>
        <v>25</v>
      </c>
      <c r="AG32" s="649">
        <v>1</v>
      </c>
    </row>
    <row r="33" spans="2:34" s="361" customFormat="1" ht="23.25" customHeight="1" x14ac:dyDescent="0.3">
      <c r="B33" s="533"/>
      <c r="C33" s="734"/>
      <c r="D33" s="270">
        <v>2</v>
      </c>
      <c r="E33" s="342" t="s">
        <v>157</v>
      </c>
      <c r="F33" s="211">
        <v>15</v>
      </c>
      <c r="G33" s="28"/>
      <c r="H33" s="54"/>
      <c r="I33" s="54"/>
      <c r="J33" s="54"/>
      <c r="K33" s="54"/>
      <c r="L33" s="54"/>
      <c r="M33" s="411">
        <f t="shared" ref="M33" si="11">SUM(F33)</f>
        <v>15</v>
      </c>
      <c r="N33" s="411">
        <v>10</v>
      </c>
      <c r="O33" s="411">
        <f t="shared" ref="O33:O35" si="12">SUM(M33:N33)</f>
        <v>25</v>
      </c>
      <c r="P33" s="600"/>
      <c r="Q33" s="726"/>
      <c r="R33" s="82"/>
      <c r="S33" s="394"/>
      <c r="T33" s="394"/>
      <c r="U33" s="394"/>
      <c r="V33" s="394"/>
      <c r="W33" s="394"/>
      <c r="X33" s="394"/>
      <c r="Y33" s="394">
        <f t="shared" ref="Y33:Y35" si="13">SUM(R33:X33)</f>
        <v>0</v>
      </c>
      <c r="Z33" s="394"/>
      <c r="AA33" s="394">
        <f t="shared" ref="AA33:AA35" si="14">SUM(Y33:Z33)</f>
        <v>0</v>
      </c>
      <c r="AB33" s="394"/>
      <c r="AC33" s="522"/>
      <c r="AD33" s="569"/>
      <c r="AE33" s="600"/>
      <c r="AF33" s="566"/>
      <c r="AG33" s="583"/>
    </row>
    <row r="34" spans="2:34" s="361" customFormat="1" ht="23.25" customHeight="1" x14ac:dyDescent="0.3">
      <c r="B34" s="533"/>
      <c r="C34" s="734"/>
      <c r="D34" s="376">
        <v>3</v>
      </c>
      <c r="E34" s="344" t="s">
        <v>158</v>
      </c>
      <c r="F34" s="211">
        <v>15</v>
      </c>
      <c r="G34" s="28"/>
      <c r="H34" s="54"/>
      <c r="I34" s="54"/>
      <c r="J34" s="54"/>
      <c r="K34" s="54"/>
      <c r="L34" s="54"/>
      <c r="M34" s="411">
        <f>SUM(F34:G34)</f>
        <v>15</v>
      </c>
      <c r="N34" s="411">
        <v>10</v>
      </c>
      <c r="O34" s="411">
        <f t="shared" si="12"/>
        <v>25</v>
      </c>
      <c r="P34" s="601"/>
      <c r="Q34" s="727"/>
      <c r="R34" s="90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724"/>
      <c r="AD34" s="570"/>
      <c r="AE34" s="601"/>
      <c r="AF34" s="567"/>
      <c r="AG34" s="584"/>
    </row>
    <row r="35" spans="2:34" s="361" customFormat="1" ht="23.25" customHeight="1" thickBot="1" x14ac:dyDescent="0.35">
      <c r="B35" s="514"/>
      <c r="C35" s="515"/>
      <c r="D35" s="489">
        <v>4</v>
      </c>
      <c r="E35" s="488" t="s">
        <v>199</v>
      </c>
      <c r="F35" s="495"/>
      <c r="G35" s="496"/>
      <c r="H35" s="498">
        <v>15</v>
      </c>
      <c r="I35" s="497"/>
      <c r="J35" s="497"/>
      <c r="K35" s="497"/>
      <c r="L35" s="497"/>
      <c r="M35" s="498">
        <f>SUM(F35:G35)</f>
        <v>0</v>
      </c>
      <c r="N35" s="498">
        <v>10</v>
      </c>
      <c r="O35" s="498">
        <f t="shared" si="12"/>
        <v>10</v>
      </c>
      <c r="P35" s="617"/>
      <c r="Q35" s="728"/>
      <c r="R35" s="83"/>
      <c r="S35" s="398"/>
      <c r="T35" s="398"/>
      <c r="U35" s="398"/>
      <c r="V35" s="398"/>
      <c r="W35" s="398"/>
      <c r="X35" s="398"/>
      <c r="Y35" s="398">
        <f t="shared" si="13"/>
        <v>0</v>
      </c>
      <c r="Z35" s="398"/>
      <c r="AA35" s="398">
        <f t="shared" si="14"/>
        <v>0</v>
      </c>
      <c r="AB35" s="398"/>
      <c r="AC35" s="523"/>
      <c r="AD35" s="615"/>
      <c r="AE35" s="617"/>
      <c r="AF35" s="619"/>
      <c r="AG35" s="650"/>
      <c r="AH35" s="483"/>
    </row>
    <row r="36" spans="2:34" ht="21" customHeight="1" x14ac:dyDescent="0.3">
      <c r="B36" s="730" t="s">
        <v>127</v>
      </c>
      <c r="C36" s="731"/>
      <c r="D36" s="731"/>
      <c r="E36" s="732"/>
      <c r="F36" s="362">
        <v>15</v>
      </c>
      <c r="G36" s="363"/>
      <c r="H36" s="172"/>
      <c r="I36" s="172"/>
      <c r="J36" s="172"/>
      <c r="K36" s="172"/>
      <c r="L36" s="172"/>
      <c r="M36" s="308">
        <v>15</v>
      </c>
      <c r="N36" s="308">
        <v>10</v>
      </c>
      <c r="O36" s="308">
        <f>SUM(O32)</f>
        <v>25</v>
      </c>
      <c r="P36" s="308">
        <v>1</v>
      </c>
      <c r="Q36" s="179"/>
      <c r="R36" s="366"/>
      <c r="S36" s="173"/>
      <c r="T36" s="173"/>
      <c r="U36" s="173"/>
      <c r="V36" s="173"/>
      <c r="W36" s="173"/>
      <c r="X36" s="173"/>
      <c r="Y36" s="173">
        <v>0</v>
      </c>
      <c r="Z36" s="173"/>
      <c r="AA36" s="173">
        <v>0</v>
      </c>
      <c r="AB36" s="173"/>
      <c r="AC36" s="174"/>
      <c r="AD36" s="187">
        <f>SUM(AD32)</f>
        <v>15</v>
      </c>
      <c r="AE36" s="173">
        <f>SUM(AE32)</f>
        <v>10</v>
      </c>
      <c r="AF36" s="173">
        <f>SUM(AF32)</f>
        <v>25</v>
      </c>
      <c r="AG36" s="174">
        <v>1</v>
      </c>
    </row>
    <row r="37" spans="2:34" ht="11.25" customHeight="1" thickBot="1" x14ac:dyDescent="0.35">
      <c r="B37" s="703"/>
      <c r="C37" s="672"/>
      <c r="D37" s="672"/>
      <c r="E37" s="704"/>
      <c r="F37" s="70"/>
      <c r="G37" s="63"/>
      <c r="H37" s="63"/>
      <c r="I37" s="63"/>
      <c r="J37" s="63"/>
      <c r="K37" s="63"/>
      <c r="L37" s="63"/>
      <c r="M37" s="64"/>
      <c r="N37" s="63"/>
      <c r="O37" s="64"/>
      <c r="P37" s="63"/>
      <c r="Q37" s="181"/>
      <c r="R37" s="367"/>
      <c r="S37" s="63"/>
      <c r="T37" s="63"/>
      <c r="U37" s="63"/>
      <c r="V37" s="63"/>
      <c r="W37" s="395"/>
      <c r="X37" s="63"/>
      <c r="Y37" s="395"/>
      <c r="Z37" s="63"/>
      <c r="AA37" s="395"/>
      <c r="AB37" s="389"/>
      <c r="AC37" s="403"/>
      <c r="AD37" s="93"/>
      <c r="AE37" s="395">
        <f>SUM(Z37)</f>
        <v>0</v>
      </c>
      <c r="AF37" s="389">
        <f>SUM(AD37:AE37)</f>
        <v>0</v>
      </c>
      <c r="AG37" s="392">
        <f>SUM(AB37)</f>
        <v>0</v>
      </c>
    </row>
    <row r="38" spans="2:34" s="3" customFormat="1" ht="30" customHeight="1" thickBot="1" x14ac:dyDescent="0.35">
      <c r="B38" s="509" t="s">
        <v>112</v>
      </c>
      <c r="C38" s="510"/>
      <c r="D38" s="510"/>
      <c r="E38" s="517"/>
      <c r="F38" s="123">
        <f t="shared" ref="F38:P38" si="15">SUM(F29,F36,F37)</f>
        <v>105</v>
      </c>
      <c r="G38" s="383">
        <f t="shared" si="15"/>
        <v>9</v>
      </c>
      <c r="H38" s="383">
        <f t="shared" si="15"/>
        <v>105</v>
      </c>
      <c r="I38" s="383">
        <f t="shared" si="15"/>
        <v>385</v>
      </c>
      <c r="J38" s="383">
        <f t="shared" si="15"/>
        <v>0</v>
      </c>
      <c r="K38" s="383">
        <f t="shared" si="15"/>
        <v>0</v>
      </c>
      <c r="L38" s="383">
        <f t="shared" si="15"/>
        <v>0</v>
      </c>
      <c r="M38" s="383">
        <f t="shared" si="15"/>
        <v>604</v>
      </c>
      <c r="N38" s="383">
        <f t="shared" si="15"/>
        <v>246</v>
      </c>
      <c r="O38" s="383">
        <f t="shared" si="15"/>
        <v>850</v>
      </c>
      <c r="P38" s="383">
        <f t="shared" si="15"/>
        <v>33</v>
      </c>
      <c r="Q38" s="235" t="s">
        <v>113</v>
      </c>
      <c r="R38" s="240">
        <f t="shared" ref="R38:AB38" si="16">SUM(R29,R36,R37)</f>
        <v>110</v>
      </c>
      <c r="S38" s="383">
        <f t="shared" si="16"/>
        <v>0</v>
      </c>
      <c r="T38" s="383">
        <f t="shared" si="16"/>
        <v>51</v>
      </c>
      <c r="U38" s="383">
        <f t="shared" si="16"/>
        <v>375</v>
      </c>
      <c r="V38" s="383">
        <f t="shared" si="16"/>
        <v>0</v>
      </c>
      <c r="W38" s="383">
        <f t="shared" si="16"/>
        <v>0</v>
      </c>
      <c r="X38" s="383">
        <f t="shared" si="16"/>
        <v>0</v>
      </c>
      <c r="Y38" s="383">
        <f t="shared" si="16"/>
        <v>536</v>
      </c>
      <c r="Z38" s="383">
        <f t="shared" si="16"/>
        <v>184</v>
      </c>
      <c r="AA38" s="383">
        <f t="shared" si="16"/>
        <v>720</v>
      </c>
      <c r="AB38" s="383">
        <f t="shared" si="16"/>
        <v>28</v>
      </c>
      <c r="AC38" s="384" t="s">
        <v>113</v>
      </c>
      <c r="AD38" s="123">
        <f>SUM(AD29,AD36,AD37)</f>
        <v>1140</v>
      </c>
      <c r="AE38" s="383">
        <f>SUM(AE29,AE36,AE37)</f>
        <v>430</v>
      </c>
      <c r="AF38" s="383">
        <f>SUM(AF29,AF36,AF37)</f>
        <v>1570</v>
      </c>
      <c r="AG38" s="384">
        <f>SUM(AG29,AG36,AG37)</f>
        <v>61</v>
      </c>
    </row>
    <row r="39" spans="2:34" ht="15.75" customHeight="1" x14ac:dyDescent="0.3"/>
    <row r="40" spans="2:34" ht="17.399999999999999" x14ac:dyDescent="0.3">
      <c r="B40" s="538" t="s">
        <v>182</v>
      </c>
      <c r="C40" s="538"/>
      <c r="D40" s="538"/>
    </row>
    <row r="41" spans="2:34" ht="15.6" x14ac:dyDescent="0.3">
      <c r="B41" s="604" t="s">
        <v>138</v>
      </c>
      <c r="C41" s="604"/>
      <c r="D41" s="175" t="s">
        <v>6</v>
      </c>
    </row>
    <row r="42" spans="2:34" ht="15.6" x14ac:dyDescent="0.3">
      <c r="B42" s="604" t="s">
        <v>139</v>
      </c>
      <c r="C42" s="604"/>
      <c r="D42" s="175" t="s">
        <v>5</v>
      </c>
    </row>
    <row r="43" spans="2:34" ht="15.6" x14ac:dyDescent="0.3">
      <c r="B43" s="604" t="s">
        <v>140</v>
      </c>
      <c r="C43" s="604"/>
      <c r="D43" s="175" t="s">
        <v>4</v>
      </c>
    </row>
    <row r="44" spans="2:34" ht="15.6" x14ac:dyDescent="0.3">
      <c r="B44" s="604" t="s">
        <v>141</v>
      </c>
      <c r="C44" s="604"/>
      <c r="D44" s="175" t="s">
        <v>3</v>
      </c>
    </row>
    <row r="45" spans="2:34" ht="15.6" x14ac:dyDescent="0.3">
      <c r="B45" s="604" t="s">
        <v>142</v>
      </c>
      <c r="C45" s="604"/>
      <c r="D45" s="175" t="s">
        <v>2</v>
      </c>
    </row>
    <row r="46" spans="2:34" ht="15.6" x14ac:dyDescent="0.3">
      <c r="B46" s="604" t="s">
        <v>143</v>
      </c>
      <c r="C46" s="604"/>
      <c r="D46" s="175" t="s">
        <v>1</v>
      </c>
    </row>
    <row r="47" spans="2:34" ht="15.6" x14ac:dyDescent="0.3">
      <c r="B47" s="604" t="s">
        <v>0</v>
      </c>
      <c r="C47" s="604"/>
      <c r="D47" s="175" t="s">
        <v>107</v>
      </c>
    </row>
    <row r="48" spans="2:34" ht="15.6" x14ac:dyDescent="0.3">
      <c r="B48" s="604" t="s">
        <v>144</v>
      </c>
      <c r="C48" s="604"/>
      <c r="D48" s="175" t="s">
        <v>7</v>
      </c>
    </row>
    <row r="49" spans="2:4" ht="15.6" x14ac:dyDescent="0.3">
      <c r="B49" s="604" t="s">
        <v>145</v>
      </c>
      <c r="C49" s="604"/>
      <c r="D49" s="175" t="s">
        <v>11</v>
      </c>
    </row>
    <row r="50" spans="2:4" ht="15.6" x14ac:dyDescent="0.3">
      <c r="B50" s="604" t="s">
        <v>146</v>
      </c>
      <c r="C50" s="604"/>
      <c r="D50" s="175" t="s">
        <v>147</v>
      </c>
    </row>
  </sheetData>
  <mergeCells count="52">
    <mergeCell ref="B5:I5"/>
    <mergeCell ref="J5:AG5"/>
    <mergeCell ref="B2:AG2"/>
    <mergeCell ref="B3:I3"/>
    <mergeCell ref="J3:AG3"/>
    <mergeCell ref="B4:I4"/>
    <mergeCell ref="J4:AG4"/>
    <mergeCell ref="B6:I6"/>
    <mergeCell ref="J6:AG6"/>
    <mergeCell ref="B7:B12"/>
    <mergeCell ref="C7:C12"/>
    <mergeCell ref="D7:AG7"/>
    <mergeCell ref="D8:E10"/>
    <mergeCell ref="F8:Q8"/>
    <mergeCell ref="R8:AC8"/>
    <mergeCell ref="F9:Q9"/>
    <mergeCell ref="R9:AC9"/>
    <mergeCell ref="D11:AG11"/>
    <mergeCell ref="E12:AG12"/>
    <mergeCell ref="B13:B25"/>
    <mergeCell ref="C13:C14"/>
    <mergeCell ref="C15:C22"/>
    <mergeCell ref="AC18:AC19"/>
    <mergeCell ref="AG18:AG19"/>
    <mergeCell ref="C23:C25"/>
    <mergeCell ref="B26:B28"/>
    <mergeCell ref="C26:C28"/>
    <mergeCell ref="B29:E29"/>
    <mergeCell ref="B30:C31"/>
    <mergeCell ref="D30:AG30"/>
    <mergeCell ref="D31:AG31"/>
    <mergeCell ref="B41:C41"/>
    <mergeCell ref="B32:C35"/>
    <mergeCell ref="P32:P35"/>
    <mergeCell ref="Q32:Q35"/>
    <mergeCell ref="AC32:AC35"/>
    <mergeCell ref="AF32:AF35"/>
    <mergeCell ref="AG32:AG35"/>
    <mergeCell ref="B36:E37"/>
    <mergeCell ref="B38:E38"/>
    <mergeCell ref="B40:D40"/>
    <mergeCell ref="AD32:AD35"/>
    <mergeCell ref="AE32:AE35"/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</mergeCells>
  <pageMargins left="0.23622047244094491" right="0.23622047244094491" top="0.35433070866141736" bottom="0.15748031496062992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486C"/>
    <pageSetUpPr fitToPage="1"/>
  </sheetPr>
  <dimension ref="B1:AI54"/>
  <sheetViews>
    <sheetView topLeftCell="A19" zoomScale="80" zoomScaleNormal="80" workbookViewId="0">
      <selection activeCell="AH19" sqref="AH1:AH1048576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5.33203125" style="2" customWidth="1"/>
    <col min="4" max="4" width="11.6640625" style="1" customWidth="1"/>
    <col min="5" max="5" width="40.44140625" style="1" customWidth="1"/>
    <col min="6" max="6" width="3.88671875" style="1" bestFit="1" customWidth="1"/>
    <col min="7" max="7" width="4.5546875" style="1" bestFit="1" customWidth="1"/>
    <col min="8" max="8" width="5" style="1" bestFit="1" customWidth="1"/>
    <col min="9" max="9" width="2.554687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7" style="1" customWidth="1"/>
    <col min="16" max="16" width="3.88671875" style="1" bestFit="1" customWidth="1"/>
    <col min="17" max="17" width="7.44140625" style="1" customWidth="1"/>
    <col min="18" max="18" width="3.88671875" style="1" bestFit="1" customWidth="1"/>
    <col min="19" max="20" width="5" style="1" bestFit="1" customWidth="1"/>
    <col min="21" max="21" width="2.5546875" style="1" bestFit="1" customWidth="1"/>
    <col min="22" max="22" width="3" style="1" bestFit="1" customWidth="1"/>
    <col min="23" max="23" width="5" style="1" bestFit="1" customWidth="1"/>
    <col min="24" max="24" width="3.44140625" style="1" bestFit="1" customWidth="1"/>
    <col min="25" max="26" width="6" style="1" bestFit="1" customWidth="1"/>
    <col min="27" max="27" width="6.5546875" style="1" customWidth="1"/>
    <col min="28" max="28" width="3.88671875" style="1" bestFit="1" customWidth="1"/>
    <col min="29" max="29" width="6.5546875" style="1" customWidth="1"/>
    <col min="30" max="30" width="6" style="1" bestFit="1" customWidth="1"/>
    <col min="31" max="31" width="6" style="3" bestFit="1" customWidth="1"/>
    <col min="32" max="32" width="8.5546875" style="1" bestFit="1" customWidth="1"/>
    <col min="33" max="33" width="6" style="1" bestFit="1" customWidth="1"/>
    <col min="34" max="34" width="44.44140625" style="1" customWidth="1"/>
    <col min="35" max="35" width="17.6640625" style="1" customWidth="1"/>
    <col min="36" max="16384" width="9.109375" style="1"/>
  </cols>
  <sheetData>
    <row r="1" spans="2:34" ht="15" thickBot="1" x14ac:dyDescent="0.35"/>
    <row r="2" spans="2:34" ht="2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174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26.25" customHeight="1" thickBot="1" x14ac:dyDescent="0.35">
      <c r="B7" s="533" t="s">
        <v>132</v>
      </c>
      <c r="C7" s="629" t="s">
        <v>133</v>
      </c>
      <c r="D7" s="554" t="s">
        <v>185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6"/>
      <c r="AH7" s="145"/>
    </row>
    <row r="8" spans="2:34" ht="18.75" customHeight="1" thickBot="1" x14ac:dyDescent="0.35">
      <c r="B8" s="533"/>
      <c r="C8" s="552"/>
      <c r="D8" s="630"/>
      <c r="E8" s="631"/>
      <c r="F8" s="526" t="s">
        <v>163</v>
      </c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634"/>
      <c r="R8" s="511" t="s">
        <v>164</v>
      </c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3"/>
      <c r="AD8" s="626"/>
      <c r="AE8" s="627"/>
      <c r="AF8" s="627"/>
      <c r="AG8" s="628"/>
    </row>
    <row r="9" spans="2:34" ht="15" customHeight="1" thickBot="1" x14ac:dyDescent="0.35">
      <c r="B9" s="533"/>
      <c r="C9" s="552"/>
      <c r="D9" s="632"/>
      <c r="E9" s="633"/>
      <c r="F9" s="623" t="s">
        <v>24</v>
      </c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3" t="s">
        <v>24</v>
      </c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5"/>
      <c r="AD9" s="623"/>
      <c r="AE9" s="624"/>
      <c r="AF9" s="624"/>
      <c r="AG9" s="625"/>
    </row>
    <row r="10" spans="2:34" s="4" customFormat="1" ht="159.75" customHeight="1" thickBot="1" x14ac:dyDescent="0.35">
      <c r="B10" s="533"/>
      <c r="C10" s="552"/>
      <c r="D10" s="602" t="s">
        <v>106</v>
      </c>
      <c r="E10" s="603"/>
      <c r="F10" s="127" t="s">
        <v>6</v>
      </c>
      <c r="G10" s="128" t="s">
        <v>5</v>
      </c>
      <c r="H10" s="128" t="s">
        <v>4</v>
      </c>
      <c r="I10" s="128" t="s">
        <v>3</v>
      </c>
      <c r="J10" s="128" t="s">
        <v>2</v>
      </c>
      <c r="K10" s="128" t="s">
        <v>1</v>
      </c>
      <c r="L10" s="128" t="s">
        <v>114</v>
      </c>
      <c r="M10" s="368" t="s">
        <v>191</v>
      </c>
      <c r="N10" s="128" t="s">
        <v>115</v>
      </c>
      <c r="O10" s="146" t="s">
        <v>116</v>
      </c>
      <c r="P10" s="128" t="s">
        <v>117</v>
      </c>
      <c r="Q10" s="129" t="s">
        <v>109</v>
      </c>
      <c r="R10" s="202" t="s">
        <v>6</v>
      </c>
      <c r="S10" s="128" t="s">
        <v>5</v>
      </c>
      <c r="T10" s="128" t="s">
        <v>4</v>
      </c>
      <c r="U10" s="128" t="s">
        <v>3</v>
      </c>
      <c r="V10" s="128" t="s">
        <v>2</v>
      </c>
      <c r="W10" s="128" t="s">
        <v>1</v>
      </c>
      <c r="X10" s="128" t="s">
        <v>107</v>
      </c>
      <c r="Y10" s="368" t="s">
        <v>191</v>
      </c>
      <c r="Z10" s="274" t="s">
        <v>115</v>
      </c>
      <c r="AA10" s="274" t="s">
        <v>116</v>
      </c>
      <c r="AB10" s="274" t="s">
        <v>108</v>
      </c>
      <c r="AC10" s="208" t="s">
        <v>119</v>
      </c>
      <c r="AD10" s="127" t="s">
        <v>120</v>
      </c>
      <c r="AE10" s="128" t="s">
        <v>121</v>
      </c>
      <c r="AF10" s="128" t="s">
        <v>122</v>
      </c>
      <c r="AG10" s="129" t="s">
        <v>110</v>
      </c>
    </row>
    <row r="11" spans="2:34" ht="24" customHeight="1" thickBot="1" x14ac:dyDescent="0.35">
      <c r="B11" s="533"/>
      <c r="C11" s="552"/>
      <c r="D11" s="605" t="s">
        <v>123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7"/>
    </row>
    <row r="12" spans="2:34" ht="16.2" thickBot="1" x14ac:dyDescent="0.35">
      <c r="B12" s="514"/>
      <c r="C12" s="553"/>
      <c r="D12" s="143" t="s">
        <v>183</v>
      </c>
      <c r="E12" s="608" t="s">
        <v>124</v>
      </c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10"/>
    </row>
    <row r="13" spans="2:34" ht="18.75" customHeight="1" x14ac:dyDescent="0.3">
      <c r="B13" s="655" t="s">
        <v>134</v>
      </c>
      <c r="C13" s="611"/>
      <c r="D13" s="149">
        <v>1</v>
      </c>
      <c r="E13" s="152" t="s">
        <v>43</v>
      </c>
      <c r="F13" s="81">
        <v>25</v>
      </c>
      <c r="G13" s="19">
        <v>0</v>
      </c>
      <c r="H13" s="19">
        <v>50</v>
      </c>
      <c r="I13" s="19"/>
      <c r="J13" s="19"/>
      <c r="K13" s="19"/>
      <c r="L13" s="19"/>
      <c r="M13" s="19">
        <f>SUM(F13:L13)</f>
        <v>75</v>
      </c>
      <c r="N13" s="19">
        <f>((P13*25)-M13)</f>
        <v>100</v>
      </c>
      <c r="O13" s="19">
        <f>SUM(M13:N13)</f>
        <v>175</v>
      </c>
      <c r="P13" s="46">
        <v>7</v>
      </c>
      <c r="Q13" s="176" t="s">
        <v>17</v>
      </c>
      <c r="R13" s="182"/>
      <c r="S13" s="19"/>
      <c r="T13" s="19"/>
      <c r="U13" s="19"/>
      <c r="V13" s="19"/>
      <c r="W13" s="19"/>
      <c r="X13" s="19"/>
      <c r="Y13" s="19"/>
      <c r="Z13" s="19"/>
      <c r="AA13" s="19"/>
      <c r="AB13" s="46"/>
      <c r="AC13" s="193"/>
      <c r="AD13" s="81">
        <f>SUM(M13,Y13)</f>
        <v>75</v>
      </c>
      <c r="AE13" s="19">
        <f>SUM(N13,Z13)</f>
        <v>100</v>
      </c>
      <c r="AF13" s="46">
        <f>SUM(AD13:AE13)</f>
        <v>175</v>
      </c>
      <c r="AG13" s="47">
        <f>SUM(P13,AB13)</f>
        <v>7</v>
      </c>
    </row>
    <row r="14" spans="2:34" ht="18.75" customHeight="1" x14ac:dyDescent="0.3">
      <c r="B14" s="656"/>
      <c r="C14" s="612"/>
      <c r="D14" s="53">
        <v>2</v>
      </c>
      <c r="E14" s="153" t="s">
        <v>34</v>
      </c>
      <c r="F14" s="82">
        <v>10</v>
      </c>
      <c r="G14" s="50">
        <v>5</v>
      </c>
      <c r="H14" s="50">
        <v>15</v>
      </c>
      <c r="I14" s="50"/>
      <c r="J14" s="50"/>
      <c r="K14" s="50"/>
      <c r="L14" s="50"/>
      <c r="M14" s="50">
        <f t="shared" ref="M14:M33" si="0">SUM(F14:L14)</f>
        <v>30</v>
      </c>
      <c r="N14" s="50">
        <f t="shared" ref="N14:N33" si="1">((P14*25)-M14)</f>
        <v>45</v>
      </c>
      <c r="O14" s="50">
        <f t="shared" ref="O14:O33" si="2">SUM(M14:N14)</f>
        <v>75</v>
      </c>
      <c r="P14" s="48">
        <v>3</v>
      </c>
      <c r="Q14" s="164" t="s">
        <v>7</v>
      </c>
      <c r="R14" s="59"/>
      <c r="S14" s="50"/>
      <c r="T14" s="50"/>
      <c r="U14" s="50"/>
      <c r="V14" s="50"/>
      <c r="W14" s="50"/>
      <c r="X14" s="50"/>
      <c r="Y14" s="50"/>
      <c r="Z14" s="50"/>
      <c r="AA14" s="50"/>
      <c r="AB14" s="48"/>
      <c r="AC14" s="194"/>
      <c r="AD14" s="82">
        <f t="shared" ref="AD14:AD33" si="3">SUM(M14,Y14)</f>
        <v>30</v>
      </c>
      <c r="AE14" s="50">
        <f t="shared" ref="AE14:AE33" si="4">SUM(N14,Z14)</f>
        <v>45</v>
      </c>
      <c r="AF14" s="48">
        <f t="shared" ref="AF14:AF33" si="5">SUM(AD14:AE14)</f>
        <v>75</v>
      </c>
      <c r="AG14" s="49">
        <f t="shared" ref="AG14:AG33" si="6">SUM(P14,AB14)</f>
        <v>3</v>
      </c>
    </row>
    <row r="15" spans="2:34" ht="18.75" customHeight="1" x14ac:dyDescent="0.3">
      <c r="B15" s="656"/>
      <c r="C15" s="612"/>
      <c r="D15" s="53">
        <v>3</v>
      </c>
      <c r="E15" s="153" t="s">
        <v>40</v>
      </c>
      <c r="F15" s="82">
        <v>20</v>
      </c>
      <c r="G15" s="50">
        <v>10</v>
      </c>
      <c r="H15" s="50">
        <v>40</v>
      </c>
      <c r="I15" s="50"/>
      <c r="J15" s="50"/>
      <c r="K15" s="50"/>
      <c r="L15" s="50"/>
      <c r="M15" s="50">
        <f t="shared" si="0"/>
        <v>70</v>
      </c>
      <c r="N15" s="50">
        <f t="shared" si="1"/>
        <v>105</v>
      </c>
      <c r="O15" s="50">
        <f t="shared" si="2"/>
        <v>175</v>
      </c>
      <c r="P15" s="48">
        <v>7</v>
      </c>
      <c r="Q15" s="164" t="s">
        <v>17</v>
      </c>
      <c r="R15" s="59"/>
      <c r="S15" s="50"/>
      <c r="T15" s="50"/>
      <c r="U15" s="50"/>
      <c r="V15" s="50"/>
      <c r="W15" s="50"/>
      <c r="X15" s="50"/>
      <c r="Y15" s="50"/>
      <c r="Z15" s="50"/>
      <c r="AA15" s="50"/>
      <c r="AB15" s="48"/>
      <c r="AC15" s="194"/>
      <c r="AD15" s="82">
        <f t="shared" si="3"/>
        <v>70</v>
      </c>
      <c r="AE15" s="50">
        <f t="shared" si="4"/>
        <v>105</v>
      </c>
      <c r="AF15" s="48">
        <f t="shared" si="5"/>
        <v>175</v>
      </c>
      <c r="AG15" s="49">
        <f t="shared" si="6"/>
        <v>7</v>
      </c>
    </row>
    <row r="16" spans="2:34" ht="18.75" customHeight="1" x14ac:dyDescent="0.3">
      <c r="B16" s="656"/>
      <c r="C16" s="612"/>
      <c r="D16" s="53">
        <v>4</v>
      </c>
      <c r="E16" s="153" t="s">
        <v>41</v>
      </c>
      <c r="F16" s="82"/>
      <c r="G16" s="50"/>
      <c r="H16" s="50">
        <v>10</v>
      </c>
      <c r="I16" s="50"/>
      <c r="J16" s="50"/>
      <c r="K16" s="50"/>
      <c r="L16" s="50"/>
      <c r="M16" s="50">
        <f t="shared" si="0"/>
        <v>10</v>
      </c>
      <c r="N16" s="50">
        <f t="shared" si="1"/>
        <v>15</v>
      </c>
      <c r="O16" s="50">
        <f t="shared" si="2"/>
        <v>25</v>
      </c>
      <c r="P16" s="48">
        <v>1</v>
      </c>
      <c r="Q16" s="164" t="s">
        <v>7</v>
      </c>
      <c r="R16" s="59"/>
      <c r="S16" s="50"/>
      <c r="T16" s="50"/>
      <c r="U16" s="50"/>
      <c r="V16" s="50"/>
      <c r="W16" s="50"/>
      <c r="X16" s="50"/>
      <c r="Y16" s="50"/>
      <c r="Z16" s="50"/>
      <c r="AA16" s="50"/>
      <c r="AB16" s="48"/>
      <c r="AC16" s="194"/>
      <c r="AD16" s="82">
        <f t="shared" si="3"/>
        <v>10</v>
      </c>
      <c r="AE16" s="50">
        <f t="shared" si="4"/>
        <v>15</v>
      </c>
      <c r="AF16" s="48">
        <f t="shared" si="5"/>
        <v>25</v>
      </c>
      <c r="AG16" s="49">
        <f t="shared" si="6"/>
        <v>1</v>
      </c>
    </row>
    <row r="17" spans="2:34" ht="18.75" customHeight="1" x14ac:dyDescent="0.3">
      <c r="B17" s="656"/>
      <c r="C17" s="612"/>
      <c r="D17" s="53">
        <v>5</v>
      </c>
      <c r="E17" s="153" t="s">
        <v>55</v>
      </c>
      <c r="F17" s="82"/>
      <c r="G17" s="50"/>
      <c r="H17" s="50"/>
      <c r="I17" s="50"/>
      <c r="J17" s="50"/>
      <c r="K17" s="50"/>
      <c r="L17" s="50"/>
      <c r="M17" s="50"/>
      <c r="N17" s="50"/>
      <c r="O17" s="50"/>
      <c r="P17" s="48"/>
      <c r="Q17" s="164"/>
      <c r="R17" s="59">
        <v>20</v>
      </c>
      <c r="S17" s="50"/>
      <c r="T17" s="50">
        <v>20</v>
      </c>
      <c r="U17" s="50"/>
      <c r="V17" s="50"/>
      <c r="W17" s="50"/>
      <c r="X17" s="50"/>
      <c r="Y17" s="50">
        <f t="shared" ref="Y17:Y33" si="7">SUM(R17:X17)</f>
        <v>40</v>
      </c>
      <c r="Z17" s="50">
        <f t="shared" ref="Z17:Z33" si="8">((AB17*25)-Y17)</f>
        <v>35</v>
      </c>
      <c r="AA17" s="50">
        <f t="shared" ref="AA17:AA33" si="9">SUM(Y17:Z17)</f>
        <v>75</v>
      </c>
      <c r="AB17" s="48">
        <v>3</v>
      </c>
      <c r="AC17" s="194" t="s">
        <v>7</v>
      </c>
      <c r="AD17" s="82">
        <f t="shared" si="3"/>
        <v>40</v>
      </c>
      <c r="AE17" s="50">
        <f t="shared" si="4"/>
        <v>35</v>
      </c>
      <c r="AF17" s="48">
        <f t="shared" si="5"/>
        <v>75</v>
      </c>
      <c r="AG17" s="49">
        <f t="shared" si="6"/>
        <v>3</v>
      </c>
    </row>
    <row r="18" spans="2:34" ht="18.75" customHeight="1" x14ac:dyDescent="0.3">
      <c r="B18" s="656"/>
      <c r="C18" s="612"/>
      <c r="D18" s="53">
        <v>6</v>
      </c>
      <c r="E18" s="153" t="s">
        <v>38</v>
      </c>
      <c r="F18" s="82"/>
      <c r="G18" s="50"/>
      <c r="H18" s="50"/>
      <c r="I18" s="50"/>
      <c r="J18" s="50"/>
      <c r="K18" s="50"/>
      <c r="L18" s="50"/>
      <c r="M18" s="50"/>
      <c r="N18" s="50"/>
      <c r="O18" s="50"/>
      <c r="P18" s="48"/>
      <c r="Q18" s="164"/>
      <c r="R18" s="59">
        <v>4</v>
      </c>
      <c r="S18" s="50">
        <v>3</v>
      </c>
      <c r="T18" s="50">
        <v>8</v>
      </c>
      <c r="U18" s="50"/>
      <c r="V18" s="50"/>
      <c r="W18" s="50"/>
      <c r="X18" s="50"/>
      <c r="Y18" s="50">
        <f t="shared" si="7"/>
        <v>15</v>
      </c>
      <c r="Z18" s="50">
        <f t="shared" si="8"/>
        <v>10</v>
      </c>
      <c r="AA18" s="50">
        <f t="shared" si="9"/>
        <v>25</v>
      </c>
      <c r="AB18" s="48">
        <v>1</v>
      </c>
      <c r="AC18" s="194" t="s">
        <v>7</v>
      </c>
      <c r="AD18" s="82">
        <f t="shared" si="3"/>
        <v>15</v>
      </c>
      <c r="AE18" s="50">
        <f t="shared" si="4"/>
        <v>10</v>
      </c>
      <c r="AF18" s="48">
        <f t="shared" si="5"/>
        <v>25</v>
      </c>
      <c r="AG18" s="49">
        <f t="shared" si="6"/>
        <v>1</v>
      </c>
    </row>
    <row r="19" spans="2:34" ht="18.75" customHeight="1" x14ac:dyDescent="0.3">
      <c r="B19" s="656"/>
      <c r="C19" s="612"/>
      <c r="D19" s="53">
        <v>7</v>
      </c>
      <c r="E19" s="153" t="s">
        <v>35</v>
      </c>
      <c r="F19" s="82"/>
      <c r="G19" s="50"/>
      <c r="H19" s="50"/>
      <c r="I19" s="50"/>
      <c r="J19" s="50"/>
      <c r="K19" s="50"/>
      <c r="L19" s="50"/>
      <c r="M19" s="50"/>
      <c r="N19" s="50"/>
      <c r="O19" s="50"/>
      <c r="P19" s="48"/>
      <c r="Q19" s="164"/>
      <c r="R19" s="59">
        <v>13</v>
      </c>
      <c r="S19" s="50">
        <v>9</v>
      </c>
      <c r="T19" s="50">
        <v>18</v>
      </c>
      <c r="U19" s="50"/>
      <c r="V19" s="50"/>
      <c r="W19" s="50"/>
      <c r="X19" s="50"/>
      <c r="Y19" s="50">
        <f t="shared" si="7"/>
        <v>40</v>
      </c>
      <c r="Z19" s="50">
        <f t="shared" si="8"/>
        <v>60</v>
      </c>
      <c r="AA19" s="50">
        <f t="shared" si="9"/>
        <v>100</v>
      </c>
      <c r="AB19" s="48">
        <v>4</v>
      </c>
      <c r="AC19" s="194" t="s">
        <v>17</v>
      </c>
      <c r="AD19" s="82">
        <f t="shared" si="3"/>
        <v>40</v>
      </c>
      <c r="AE19" s="50">
        <f t="shared" si="4"/>
        <v>60</v>
      </c>
      <c r="AF19" s="48">
        <f t="shared" si="5"/>
        <v>100</v>
      </c>
      <c r="AG19" s="49">
        <f t="shared" si="6"/>
        <v>4</v>
      </c>
    </row>
    <row r="20" spans="2:34" ht="18.75" customHeight="1" x14ac:dyDescent="0.3">
      <c r="B20" s="656"/>
      <c r="C20" s="612"/>
      <c r="D20" s="53">
        <v>8</v>
      </c>
      <c r="E20" s="153" t="s">
        <v>181</v>
      </c>
      <c r="F20" s="82"/>
      <c r="G20" s="50"/>
      <c r="H20" s="50"/>
      <c r="I20" s="50"/>
      <c r="J20" s="50"/>
      <c r="K20" s="50"/>
      <c r="L20" s="50"/>
      <c r="M20" s="50"/>
      <c r="N20" s="50"/>
      <c r="O20" s="50"/>
      <c r="P20" s="48"/>
      <c r="Q20" s="164"/>
      <c r="R20" s="59">
        <v>3</v>
      </c>
      <c r="S20" s="50">
        <v>4</v>
      </c>
      <c r="T20" s="50">
        <v>8</v>
      </c>
      <c r="U20" s="50"/>
      <c r="V20" s="50"/>
      <c r="W20" s="50"/>
      <c r="X20" s="50"/>
      <c r="Y20" s="50">
        <f t="shared" si="7"/>
        <v>15</v>
      </c>
      <c r="Z20" s="50">
        <f t="shared" si="8"/>
        <v>35</v>
      </c>
      <c r="AA20" s="50">
        <f t="shared" si="9"/>
        <v>50</v>
      </c>
      <c r="AB20" s="48">
        <v>2</v>
      </c>
      <c r="AC20" s="194" t="s">
        <v>7</v>
      </c>
      <c r="AD20" s="82">
        <f t="shared" si="3"/>
        <v>15</v>
      </c>
      <c r="AE20" s="50">
        <f t="shared" si="4"/>
        <v>35</v>
      </c>
      <c r="AF20" s="48">
        <f t="shared" si="5"/>
        <v>50</v>
      </c>
      <c r="AG20" s="49">
        <f t="shared" si="6"/>
        <v>2</v>
      </c>
    </row>
    <row r="21" spans="2:34" ht="18.75" customHeight="1" thickBot="1" x14ac:dyDescent="0.35">
      <c r="B21" s="657"/>
      <c r="C21" s="613"/>
      <c r="D21" s="144">
        <v>9</v>
      </c>
      <c r="E21" s="154" t="s">
        <v>33</v>
      </c>
      <c r="F21" s="83"/>
      <c r="G21" s="35"/>
      <c r="H21" s="35"/>
      <c r="I21" s="35"/>
      <c r="J21" s="35"/>
      <c r="K21" s="35"/>
      <c r="L21" s="35"/>
      <c r="M21" s="35"/>
      <c r="N21" s="35"/>
      <c r="O21" s="35"/>
      <c r="P21" s="51"/>
      <c r="Q21" s="165"/>
      <c r="R21" s="183">
        <v>12</v>
      </c>
      <c r="S21" s="35">
        <v>8</v>
      </c>
      <c r="T21" s="35">
        <v>30</v>
      </c>
      <c r="U21" s="35"/>
      <c r="V21" s="35"/>
      <c r="W21" s="35"/>
      <c r="X21" s="35"/>
      <c r="Y21" s="35">
        <f t="shared" si="7"/>
        <v>50</v>
      </c>
      <c r="Z21" s="35">
        <f t="shared" si="8"/>
        <v>50</v>
      </c>
      <c r="AA21" s="35">
        <f t="shared" si="9"/>
        <v>100</v>
      </c>
      <c r="AB21" s="51">
        <v>4</v>
      </c>
      <c r="AC21" s="195" t="s">
        <v>17</v>
      </c>
      <c r="AD21" s="83">
        <f t="shared" si="3"/>
        <v>50</v>
      </c>
      <c r="AE21" s="35">
        <f t="shared" si="4"/>
        <v>50</v>
      </c>
      <c r="AF21" s="51">
        <f t="shared" si="5"/>
        <v>100</v>
      </c>
      <c r="AG21" s="52">
        <f t="shared" si="6"/>
        <v>4</v>
      </c>
    </row>
    <row r="22" spans="2:34" ht="18.75" customHeight="1" x14ac:dyDescent="0.3">
      <c r="B22" s="668" t="s">
        <v>135</v>
      </c>
      <c r="C22" s="670"/>
      <c r="D22" s="150">
        <v>10</v>
      </c>
      <c r="E22" s="155" t="s">
        <v>31</v>
      </c>
      <c r="F22" s="160"/>
      <c r="G22" s="7"/>
      <c r="H22" s="7"/>
      <c r="I22" s="7"/>
      <c r="J22" s="7"/>
      <c r="K22" s="7"/>
      <c r="L22" s="7"/>
      <c r="M22" s="7"/>
      <c r="N22" s="7"/>
      <c r="O22" s="7"/>
      <c r="P22" s="8"/>
      <c r="Q22" s="174"/>
      <c r="R22" s="184"/>
      <c r="S22" s="7">
        <v>15</v>
      </c>
      <c r="T22" s="7"/>
      <c r="U22" s="7"/>
      <c r="V22" s="7"/>
      <c r="W22" s="7"/>
      <c r="X22" s="7"/>
      <c r="Y22" s="7">
        <f t="shared" si="7"/>
        <v>15</v>
      </c>
      <c r="Z22" s="7">
        <f t="shared" si="8"/>
        <v>10</v>
      </c>
      <c r="AA22" s="7">
        <f t="shared" si="9"/>
        <v>25</v>
      </c>
      <c r="AB22" s="8">
        <v>1</v>
      </c>
      <c r="AC22" s="196" t="s">
        <v>7</v>
      </c>
      <c r="AD22" s="160">
        <f t="shared" si="3"/>
        <v>15</v>
      </c>
      <c r="AE22" s="7">
        <f t="shared" si="4"/>
        <v>10</v>
      </c>
      <c r="AF22" s="8">
        <f t="shared" si="5"/>
        <v>25</v>
      </c>
      <c r="AG22" s="9">
        <f t="shared" si="6"/>
        <v>1</v>
      </c>
    </row>
    <row r="23" spans="2:34" ht="18.75" customHeight="1" thickBot="1" x14ac:dyDescent="0.35">
      <c r="B23" s="669"/>
      <c r="C23" s="671"/>
      <c r="D23" s="151">
        <v>11</v>
      </c>
      <c r="E23" s="156" t="s">
        <v>32</v>
      </c>
      <c r="F23" s="90"/>
      <c r="G23" s="65"/>
      <c r="H23" s="65"/>
      <c r="I23" s="65"/>
      <c r="J23" s="65"/>
      <c r="K23" s="65"/>
      <c r="L23" s="65"/>
      <c r="M23" s="65"/>
      <c r="N23" s="65"/>
      <c r="O23" s="65"/>
      <c r="P23" s="91"/>
      <c r="Q23" s="177"/>
      <c r="R23" s="185">
        <v>15</v>
      </c>
      <c r="S23" s="65"/>
      <c r="T23" s="65"/>
      <c r="U23" s="65"/>
      <c r="V23" s="65"/>
      <c r="W23" s="65"/>
      <c r="X23" s="65"/>
      <c r="Y23" s="65">
        <f t="shared" si="7"/>
        <v>15</v>
      </c>
      <c r="Z23" s="65">
        <f t="shared" si="8"/>
        <v>10</v>
      </c>
      <c r="AA23" s="65">
        <f t="shared" si="9"/>
        <v>25</v>
      </c>
      <c r="AB23" s="91">
        <v>1</v>
      </c>
      <c r="AC23" s="197" t="s">
        <v>7</v>
      </c>
      <c r="AD23" s="90">
        <f t="shared" si="3"/>
        <v>15</v>
      </c>
      <c r="AE23" s="65">
        <f t="shared" si="4"/>
        <v>10</v>
      </c>
      <c r="AF23" s="91">
        <f t="shared" si="5"/>
        <v>25</v>
      </c>
      <c r="AG23" s="92">
        <f t="shared" si="6"/>
        <v>1</v>
      </c>
    </row>
    <row r="24" spans="2:34" ht="18" customHeight="1" x14ac:dyDescent="0.3">
      <c r="B24" s="655" t="s">
        <v>136</v>
      </c>
      <c r="C24" s="658" t="s">
        <v>92</v>
      </c>
      <c r="D24" s="149">
        <v>12</v>
      </c>
      <c r="E24" s="152" t="s">
        <v>39</v>
      </c>
      <c r="F24" s="81"/>
      <c r="G24" s="19"/>
      <c r="H24" s="19">
        <v>30</v>
      </c>
      <c r="I24" s="19"/>
      <c r="J24" s="19"/>
      <c r="K24" s="19"/>
      <c r="L24" s="19"/>
      <c r="M24" s="19">
        <f t="shared" si="0"/>
        <v>30</v>
      </c>
      <c r="N24" s="19">
        <f t="shared" si="1"/>
        <v>20</v>
      </c>
      <c r="O24" s="19">
        <f t="shared" si="2"/>
        <v>50</v>
      </c>
      <c r="P24" s="46">
        <v>2</v>
      </c>
      <c r="Q24" s="176" t="s">
        <v>7</v>
      </c>
      <c r="R24" s="182"/>
      <c r="S24" s="19"/>
      <c r="T24" s="19"/>
      <c r="U24" s="19"/>
      <c r="V24" s="19"/>
      <c r="W24" s="19"/>
      <c r="X24" s="19"/>
      <c r="Y24" s="19"/>
      <c r="Z24" s="19"/>
      <c r="AA24" s="19"/>
      <c r="AB24" s="46"/>
      <c r="AC24" s="193"/>
      <c r="AD24" s="81">
        <f t="shared" si="3"/>
        <v>30</v>
      </c>
      <c r="AE24" s="19">
        <f t="shared" si="4"/>
        <v>20</v>
      </c>
      <c r="AF24" s="46">
        <f t="shared" si="5"/>
        <v>50</v>
      </c>
      <c r="AG24" s="47">
        <f t="shared" si="6"/>
        <v>2</v>
      </c>
    </row>
    <row r="25" spans="2:34" ht="18" customHeight="1" x14ac:dyDescent="0.3">
      <c r="B25" s="656"/>
      <c r="C25" s="659"/>
      <c r="D25" s="53">
        <v>13</v>
      </c>
      <c r="E25" s="153" t="s">
        <v>42</v>
      </c>
      <c r="F25" s="8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78"/>
      <c r="R25" s="59"/>
      <c r="S25" s="50">
        <v>5</v>
      </c>
      <c r="T25" s="50">
        <v>25</v>
      </c>
      <c r="U25" s="50"/>
      <c r="V25" s="50"/>
      <c r="W25" s="50"/>
      <c r="X25" s="50"/>
      <c r="Y25" s="50">
        <f t="shared" si="7"/>
        <v>30</v>
      </c>
      <c r="Z25" s="50">
        <f t="shared" si="8"/>
        <v>20</v>
      </c>
      <c r="AA25" s="50">
        <f t="shared" si="9"/>
        <v>50</v>
      </c>
      <c r="AB25" s="48">
        <v>2</v>
      </c>
      <c r="AC25" s="194"/>
      <c r="AD25" s="82">
        <f t="shared" si="3"/>
        <v>30</v>
      </c>
      <c r="AE25" s="50">
        <f t="shared" si="4"/>
        <v>20</v>
      </c>
      <c r="AF25" s="48">
        <f t="shared" si="5"/>
        <v>50</v>
      </c>
      <c r="AG25" s="49">
        <f t="shared" si="6"/>
        <v>2</v>
      </c>
    </row>
    <row r="26" spans="2:34" ht="18" customHeight="1" x14ac:dyDescent="0.3">
      <c r="B26" s="656"/>
      <c r="C26" s="659"/>
      <c r="D26" s="53">
        <v>14</v>
      </c>
      <c r="E26" s="153" t="s">
        <v>37</v>
      </c>
      <c r="F26" s="82">
        <v>10</v>
      </c>
      <c r="G26" s="50"/>
      <c r="H26" s="50"/>
      <c r="I26" s="50"/>
      <c r="J26" s="50"/>
      <c r="K26" s="50"/>
      <c r="L26" s="50"/>
      <c r="M26" s="50">
        <f t="shared" si="0"/>
        <v>10</v>
      </c>
      <c r="N26" s="50">
        <f t="shared" si="1"/>
        <v>15</v>
      </c>
      <c r="O26" s="50">
        <f t="shared" si="2"/>
        <v>25</v>
      </c>
      <c r="P26" s="50">
        <v>1</v>
      </c>
      <c r="Q26" s="164" t="s">
        <v>7</v>
      </c>
      <c r="R26" s="59"/>
      <c r="S26" s="50"/>
      <c r="T26" s="50"/>
      <c r="U26" s="50"/>
      <c r="V26" s="50"/>
      <c r="W26" s="50"/>
      <c r="X26" s="50"/>
      <c r="Y26" s="50"/>
      <c r="Z26" s="50"/>
      <c r="AA26" s="50"/>
      <c r="AB26" s="48"/>
      <c r="AC26" s="194"/>
      <c r="AD26" s="82">
        <f t="shared" si="3"/>
        <v>10</v>
      </c>
      <c r="AE26" s="50">
        <f t="shared" si="4"/>
        <v>15</v>
      </c>
      <c r="AF26" s="48">
        <f t="shared" si="5"/>
        <v>25</v>
      </c>
      <c r="AG26" s="49">
        <f t="shared" si="6"/>
        <v>1</v>
      </c>
    </row>
    <row r="27" spans="2:34" ht="27.6" x14ac:dyDescent="0.3">
      <c r="B27" s="656"/>
      <c r="C27" s="659"/>
      <c r="D27" s="53">
        <v>15</v>
      </c>
      <c r="E27" s="157" t="s">
        <v>36</v>
      </c>
      <c r="F27" s="8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78"/>
      <c r="R27" s="59">
        <v>5</v>
      </c>
      <c r="S27" s="50">
        <v>4</v>
      </c>
      <c r="T27" s="50">
        <v>24</v>
      </c>
      <c r="U27" s="50"/>
      <c r="V27" s="50"/>
      <c r="W27" s="50"/>
      <c r="X27" s="50"/>
      <c r="Y27" s="50">
        <f t="shared" si="7"/>
        <v>33</v>
      </c>
      <c r="Z27" s="50">
        <f t="shared" si="8"/>
        <v>17</v>
      </c>
      <c r="AA27" s="50">
        <f t="shared" si="9"/>
        <v>50</v>
      </c>
      <c r="AB27" s="48">
        <v>2</v>
      </c>
      <c r="AC27" s="194" t="s">
        <v>7</v>
      </c>
      <c r="AD27" s="82">
        <f t="shared" si="3"/>
        <v>33</v>
      </c>
      <c r="AE27" s="50">
        <f t="shared" si="4"/>
        <v>17</v>
      </c>
      <c r="AF27" s="48">
        <f t="shared" si="5"/>
        <v>50</v>
      </c>
      <c r="AG27" s="49">
        <f t="shared" si="6"/>
        <v>2</v>
      </c>
    </row>
    <row r="28" spans="2:34" ht="28.2" thickBot="1" x14ac:dyDescent="0.35">
      <c r="B28" s="656"/>
      <c r="C28" s="660"/>
      <c r="D28" s="144">
        <v>16</v>
      </c>
      <c r="E28" s="158" t="s">
        <v>94</v>
      </c>
      <c r="F28" s="8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92"/>
      <c r="R28" s="183">
        <v>6</v>
      </c>
      <c r="S28" s="35">
        <v>8</v>
      </c>
      <c r="T28" s="35">
        <v>24</v>
      </c>
      <c r="U28" s="35"/>
      <c r="V28" s="35"/>
      <c r="W28" s="35"/>
      <c r="X28" s="35"/>
      <c r="Y28" s="35">
        <f t="shared" si="7"/>
        <v>38</v>
      </c>
      <c r="Z28" s="35">
        <f t="shared" si="8"/>
        <v>37</v>
      </c>
      <c r="AA28" s="35">
        <f t="shared" si="9"/>
        <v>75</v>
      </c>
      <c r="AB28" s="51">
        <v>3</v>
      </c>
      <c r="AC28" s="195" t="s">
        <v>7</v>
      </c>
      <c r="AD28" s="83">
        <f t="shared" si="3"/>
        <v>38</v>
      </c>
      <c r="AE28" s="35">
        <f t="shared" si="4"/>
        <v>37</v>
      </c>
      <c r="AF28" s="51">
        <f t="shared" si="5"/>
        <v>75</v>
      </c>
      <c r="AG28" s="52">
        <f t="shared" si="6"/>
        <v>3</v>
      </c>
    </row>
    <row r="29" spans="2:34" ht="45" customHeight="1" x14ac:dyDescent="0.3">
      <c r="B29" s="656"/>
      <c r="C29" s="661" t="s">
        <v>95</v>
      </c>
      <c r="D29" s="475">
        <v>17</v>
      </c>
      <c r="E29" s="505" t="s">
        <v>197</v>
      </c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9"/>
      <c r="R29" s="480"/>
      <c r="S29" s="484">
        <v>6</v>
      </c>
      <c r="T29" s="484">
        <v>12</v>
      </c>
      <c r="U29" s="478"/>
      <c r="V29" s="478"/>
      <c r="W29" s="478"/>
      <c r="X29" s="478"/>
      <c r="Y29" s="478">
        <f t="shared" si="7"/>
        <v>18</v>
      </c>
      <c r="Z29" s="478">
        <f t="shared" si="8"/>
        <v>7</v>
      </c>
      <c r="AA29" s="478">
        <f t="shared" si="9"/>
        <v>25</v>
      </c>
      <c r="AB29" s="481">
        <v>1</v>
      </c>
      <c r="AC29" s="482" t="s">
        <v>7</v>
      </c>
      <c r="AD29" s="160">
        <f t="shared" si="3"/>
        <v>18</v>
      </c>
      <c r="AE29" s="7">
        <f t="shared" si="4"/>
        <v>7</v>
      </c>
      <c r="AF29" s="8">
        <f t="shared" si="5"/>
        <v>25</v>
      </c>
      <c r="AG29" s="9">
        <f t="shared" si="6"/>
        <v>1</v>
      </c>
      <c r="AH29" s="499"/>
    </row>
    <row r="30" spans="2:34" ht="33.75" customHeight="1" thickBot="1" x14ac:dyDescent="0.35">
      <c r="B30" s="657"/>
      <c r="C30" s="660"/>
      <c r="D30" s="144">
        <v>18</v>
      </c>
      <c r="E30" s="158" t="s">
        <v>30</v>
      </c>
      <c r="F30" s="83"/>
      <c r="G30" s="35">
        <v>2</v>
      </c>
      <c r="H30" s="35">
        <v>10</v>
      </c>
      <c r="I30" s="35"/>
      <c r="J30" s="35"/>
      <c r="K30" s="35"/>
      <c r="L30" s="35"/>
      <c r="M30" s="35">
        <f t="shared" si="0"/>
        <v>12</v>
      </c>
      <c r="N30" s="35">
        <f t="shared" si="1"/>
        <v>13</v>
      </c>
      <c r="O30" s="35">
        <f t="shared" si="2"/>
        <v>25</v>
      </c>
      <c r="P30" s="35">
        <v>1</v>
      </c>
      <c r="Q30" s="165" t="s">
        <v>7</v>
      </c>
      <c r="R30" s="183"/>
      <c r="S30" s="35"/>
      <c r="T30" s="35"/>
      <c r="U30" s="35"/>
      <c r="V30" s="35"/>
      <c r="W30" s="35"/>
      <c r="X30" s="35"/>
      <c r="Y30" s="35"/>
      <c r="Z30" s="35"/>
      <c r="AA30" s="35"/>
      <c r="AB30" s="51"/>
      <c r="AC30" s="195"/>
      <c r="AD30" s="83">
        <f t="shared" si="3"/>
        <v>12</v>
      </c>
      <c r="AE30" s="35">
        <f t="shared" si="4"/>
        <v>13</v>
      </c>
      <c r="AF30" s="51">
        <f t="shared" si="5"/>
        <v>25</v>
      </c>
      <c r="AG30" s="52">
        <f t="shared" si="6"/>
        <v>1</v>
      </c>
    </row>
    <row r="31" spans="2:34" ht="18.75" customHeight="1" x14ac:dyDescent="0.3">
      <c r="B31" s="662" t="s">
        <v>137</v>
      </c>
      <c r="C31" s="663"/>
      <c r="D31" s="150">
        <v>19</v>
      </c>
      <c r="E31" s="155" t="s">
        <v>29</v>
      </c>
      <c r="F31" s="160"/>
      <c r="G31" s="7"/>
      <c r="H31" s="7">
        <v>26</v>
      </c>
      <c r="I31" s="7">
        <v>4</v>
      </c>
      <c r="J31" s="7"/>
      <c r="K31" s="7"/>
      <c r="L31" s="7"/>
      <c r="M31" s="7">
        <f t="shared" si="0"/>
        <v>30</v>
      </c>
      <c r="N31" s="7">
        <f t="shared" si="1"/>
        <v>45</v>
      </c>
      <c r="O31" s="7">
        <f t="shared" si="2"/>
        <v>75</v>
      </c>
      <c r="P31" s="7">
        <v>3</v>
      </c>
      <c r="Q31" s="174" t="s">
        <v>7</v>
      </c>
      <c r="R31" s="184"/>
      <c r="S31" s="7"/>
      <c r="T31" s="7"/>
      <c r="U31" s="7"/>
      <c r="V31" s="7"/>
      <c r="W31" s="7"/>
      <c r="X31" s="7"/>
      <c r="Y31" s="7">
        <f t="shared" si="7"/>
        <v>0</v>
      </c>
      <c r="Z31" s="7">
        <f t="shared" si="8"/>
        <v>0</v>
      </c>
      <c r="AA31" s="7">
        <f t="shared" si="9"/>
        <v>0</v>
      </c>
      <c r="AB31" s="8"/>
      <c r="AC31" s="196"/>
      <c r="AD31" s="160">
        <f t="shared" si="3"/>
        <v>30</v>
      </c>
      <c r="AE31" s="7">
        <f t="shared" si="4"/>
        <v>45</v>
      </c>
      <c r="AF31" s="8">
        <f t="shared" si="5"/>
        <v>75</v>
      </c>
      <c r="AG31" s="9">
        <f t="shared" si="6"/>
        <v>3</v>
      </c>
    </row>
    <row r="32" spans="2:34" ht="18.75" customHeight="1" x14ac:dyDescent="0.3">
      <c r="B32" s="664"/>
      <c r="C32" s="665"/>
      <c r="D32" s="53">
        <v>20</v>
      </c>
      <c r="E32" s="153" t="s">
        <v>10</v>
      </c>
      <c r="F32" s="8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78"/>
      <c r="R32" s="59">
        <v>9</v>
      </c>
      <c r="S32" s="50">
        <v>8</v>
      </c>
      <c r="T32" s="5">
        <v>8</v>
      </c>
      <c r="U32" s="5"/>
      <c r="V32" s="5"/>
      <c r="W32" s="5"/>
      <c r="X32" s="5"/>
      <c r="Y32" s="5">
        <f t="shared" si="7"/>
        <v>25</v>
      </c>
      <c r="Z32" s="5">
        <f t="shared" si="8"/>
        <v>0</v>
      </c>
      <c r="AA32" s="5">
        <f t="shared" si="9"/>
        <v>25</v>
      </c>
      <c r="AB32" s="10">
        <v>1</v>
      </c>
      <c r="AC32" s="194" t="s">
        <v>7</v>
      </c>
      <c r="AD32" s="82">
        <f t="shared" si="3"/>
        <v>25</v>
      </c>
      <c r="AE32" s="50">
        <f t="shared" si="4"/>
        <v>0</v>
      </c>
      <c r="AF32" s="48">
        <f t="shared" si="5"/>
        <v>25</v>
      </c>
      <c r="AG32" s="49">
        <f t="shared" si="6"/>
        <v>1</v>
      </c>
    </row>
    <row r="33" spans="2:35" ht="18.75" customHeight="1" thickBot="1" x14ac:dyDescent="0.35">
      <c r="B33" s="666"/>
      <c r="C33" s="667"/>
      <c r="D33" s="151">
        <v>21</v>
      </c>
      <c r="E33" s="156" t="s">
        <v>16</v>
      </c>
      <c r="F33" s="90"/>
      <c r="G33" s="65">
        <v>30</v>
      </c>
      <c r="H33" s="65"/>
      <c r="I33" s="65"/>
      <c r="J33" s="65"/>
      <c r="K33" s="65"/>
      <c r="L33" s="65"/>
      <c r="M33" s="65">
        <f t="shared" si="0"/>
        <v>30</v>
      </c>
      <c r="N33" s="65">
        <f t="shared" si="1"/>
        <v>45</v>
      </c>
      <c r="O33" s="65">
        <f t="shared" si="2"/>
        <v>75</v>
      </c>
      <c r="P33" s="65">
        <v>3</v>
      </c>
      <c r="Q33" s="177" t="s">
        <v>7</v>
      </c>
      <c r="R33" s="185"/>
      <c r="S33" s="65">
        <v>30</v>
      </c>
      <c r="T33" s="65"/>
      <c r="U33" s="65"/>
      <c r="V33" s="65"/>
      <c r="W33" s="65"/>
      <c r="X33" s="65"/>
      <c r="Y33" s="65">
        <f t="shared" si="7"/>
        <v>30</v>
      </c>
      <c r="Z33" s="65">
        <f t="shared" si="8"/>
        <v>45</v>
      </c>
      <c r="AA33" s="65">
        <f t="shared" si="9"/>
        <v>75</v>
      </c>
      <c r="AB33" s="91">
        <v>3</v>
      </c>
      <c r="AC33" s="197" t="s">
        <v>17</v>
      </c>
      <c r="AD33" s="90">
        <f t="shared" si="3"/>
        <v>60</v>
      </c>
      <c r="AE33" s="65">
        <f t="shared" si="4"/>
        <v>90</v>
      </c>
      <c r="AF33" s="91">
        <f t="shared" si="5"/>
        <v>150</v>
      </c>
      <c r="AG33" s="92">
        <f t="shared" si="6"/>
        <v>6</v>
      </c>
    </row>
    <row r="34" spans="2:35" ht="21.75" customHeight="1" thickBot="1" x14ac:dyDescent="0.35">
      <c r="B34" s="509" t="s">
        <v>127</v>
      </c>
      <c r="C34" s="510"/>
      <c r="D34" s="510"/>
      <c r="E34" s="510"/>
      <c r="F34" s="161">
        <f t="shared" ref="F34:P34" si="10">SUM(F13:F33)</f>
        <v>65</v>
      </c>
      <c r="G34" s="141">
        <f t="shared" si="10"/>
        <v>47</v>
      </c>
      <c r="H34" s="141">
        <f t="shared" si="10"/>
        <v>181</v>
      </c>
      <c r="I34" s="141">
        <f t="shared" si="10"/>
        <v>4</v>
      </c>
      <c r="J34" s="141">
        <f t="shared" si="10"/>
        <v>0</v>
      </c>
      <c r="K34" s="141">
        <f t="shared" si="10"/>
        <v>0</v>
      </c>
      <c r="L34" s="141">
        <f t="shared" si="10"/>
        <v>0</v>
      </c>
      <c r="M34" s="141">
        <f t="shared" si="10"/>
        <v>297</v>
      </c>
      <c r="N34" s="141">
        <f t="shared" si="10"/>
        <v>403</v>
      </c>
      <c r="O34" s="141">
        <f t="shared" si="10"/>
        <v>700</v>
      </c>
      <c r="P34" s="141">
        <f t="shared" si="10"/>
        <v>28</v>
      </c>
      <c r="Q34" s="162"/>
      <c r="R34" s="186">
        <f>SUM(R13:R33)</f>
        <v>87</v>
      </c>
      <c r="S34" s="148">
        <f>SUM(S13:S33)</f>
        <v>100</v>
      </c>
      <c r="T34" s="148">
        <f>SUM(T13:T33)</f>
        <v>177</v>
      </c>
      <c r="U34" s="148"/>
      <c r="V34" s="148"/>
      <c r="W34" s="148"/>
      <c r="X34" s="148">
        <f>SUM(X13:X33)</f>
        <v>0</v>
      </c>
      <c r="Y34" s="148">
        <f>SUM(Y13:Y33)</f>
        <v>364</v>
      </c>
      <c r="Z34" s="148">
        <f>SUM(Z13:Z33)</f>
        <v>336</v>
      </c>
      <c r="AA34" s="148">
        <f>SUM(AA13:AA33)</f>
        <v>700</v>
      </c>
      <c r="AB34" s="148">
        <f>SUM(AB13:AB33)</f>
        <v>28</v>
      </c>
      <c r="AC34" s="163"/>
      <c r="AD34" s="161">
        <f>SUM(AD13:AD33)</f>
        <v>661</v>
      </c>
      <c r="AE34" s="141">
        <f>SUM(AE13:AE33)</f>
        <v>739</v>
      </c>
      <c r="AF34" s="141">
        <f>SUM(AF13:AF33)</f>
        <v>1400</v>
      </c>
      <c r="AG34" s="142">
        <f>SUM(AG13:AG33)</f>
        <v>56</v>
      </c>
    </row>
    <row r="35" spans="2:35" ht="30" customHeight="1" thickBot="1" x14ac:dyDescent="0.35">
      <c r="B35" s="518" t="s">
        <v>125</v>
      </c>
      <c r="C35" s="519"/>
      <c r="D35" s="608" t="s">
        <v>124</v>
      </c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10"/>
    </row>
    <row r="36" spans="2:35" ht="20.25" customHeight="1" x14ac:dyDescent="0.3">
      <c r="B36" s="543" t="s">
        <v>150</v>
      </c>
      <c r="C36" s="544"/>
      <c r="D36" s="416">
        <v>1</v>
      </c>
      <c r="E36" s="435" t="s">
        <v>192</v>
      </c>
      <c r="F36" s="417"/>
      <c r="G36" s="418"/>
      <c r="H36" s="418"/>
      <c r="I36" s="418"/>
      <c r="J36" s="418"/>
      <c r="K36" s="418"/>
      <c r="L36" s="418"/>
      <c r="M36" s="419"/>
      <c r="N36" s="418"/>
      <c r="O36" s="419"/>
      <c r="P36" s="418"/>
      <c r="Q36" s="420"/>
      <c r="R36" s="421"/>
      <c r="S36" s="105">
        <v>15</v>
      </c>
      <c r="T36" s="104"/>
      <c r="U36" s="104"/>
      <c r="V36" s="104"/>
      <c r="W36" s="104"/>
      <c r="X36" s="104"/>
      <c r="Y36" s="104">
        <f>SUM(R36:X36)</f>
        <v>15</v>
      </c>
      <c r="Z36" s="104">
        <f>((AB36*25)-Y36)</f>
        <v>10</v>
      </c>
      <c r="AA36" s="104">
        <f>SUM(Y36:Z36)</f>
        <v>25</v>
      </c>
      <c r="AB36" s="104">
        <v>1</v>
      </c>
      <c r="AC36" s="639" t="s">
        <v>7</v>
      </c>
      <c r="AD36" s="614">
        <v>15</v>
      </c>
      <c r="AE36" s="616">
        <v>10</v>
      </c>
      <c r="AF36" s="618">
        <f>SUM(AD36:AE38)</f>
        <v>25</v>
      </c>
      <c r="AG36" s="649">
        <v>1</v>
      </c>
      <c r="AH36" s="410"/>
      <c r="AI36" s="374"/>
    </row>
    <row r="37" spans="2:35" ht="20.25" customHeight="1" x14ac:dyDescent="0.3">
      <c r="B37" s="545"/>
      <c r="C37" s="546"/>
      <c r="D37" s="422">
        <v>2</v>
      </c>
      <c r="E37" s="423" t="s">
        <v>148</v>
      </c>
      <c r="F37" s="424"/>
      <c r="G37" s="42"/>
      <c r="H37" s="42"/>
      <c r="I37" s="42"/>
      <c r="J37" s="42"/>
      <c r="K37" s="42"/>
      <c r="L37" s="42"/>
      <c r="M37" s="425"/>
      <c r="N37" s="42"/>
      <c r="O37" s="425"/>
      <c r="P37" s="42"/>
      <c r="Q37" s="426"/>
      <c r="R37" s="427">
        <v>15</v>
      </c>
      <c r="S37" s="40"/>
      <c r="T37" s="40"/>
      <c r="U37" s="40"/>
      <c r="V37" s="40"/>
      <c r="W37" s="40"/>
      <c r="X37" s="40"/>
      <c r="Y37" s="40">
        <f t="shared" ref="Y37:Y38" si="11">SUM(R37:X37)</f>
        <v>15</v>
      </c>
      <c r="Z37" s="40">
        <f t="shared" ref="Z37:Z38" si="12">((AB37*25)-Y37)</f>
        <v>10</v>
      </c>
      <c r="AA37" s="40">
        <f t="shared" ref="AA37:AA38" si="13">SUM(Y37:Z37)</f>
        <v>25</v>
      </c>
      <c r="AB37" s="40">
        <v>1</v>
      </c>
      <c r="AC37" s="640"/>
      <c r="AD37" s="569"/>
      <c r="AE37" s="600"/>
      <c r="AF37" s="566"/>
      <c r="AG37" s="583"/>
    </row>
    <row r="38" spans="2:35" ht="20.25" customHeight="1" thickBot="1" x14ac:dyDescent="0.35">
      <c r="B38" s="651"/>
      <c r="C38" s="652"/>
      <c r="D38" s="428">
        <v>3</v>
      </c>
      <c r="E38" s="429" t="s">
        <v>149</v>
      </c>
      <c r="F38" s="430"/>
      <c r="G38" s="431"/>
      <c r="H38" s="431"/>
      <c r="I38" s="431"/>
      <c r="J38" s="431"/>
      <c r="K38" s="431"/>
      <c r="L38" s="431"/>
      <c r="M38" s="432"/>
      <c r="N38" s="431"/>
      <c r="O38" s="432"/>
      <c r="P38" s="431"/>
      <c r="Q38" s="433"/>
      <c r="R38" s="434"/>
      <c r="S38" s="117">
        <v>15</v>
      </c>
      <c r="T38" s="117"/>
      <c r="U38" s="117"/>
      <c r="V38" s="117"/>
      <c r="W38" s="117"/>
      <c r="X38" s="117"/>
      <c r="Y38" s="117">
        <f t="shared" si="11"/>
        <v>15</v>
      </c>
      <c r="Z38" s="117">
        <f t="shared" si="12"/>
        <v>10</v>
      </c>
      <c r="AA38" s="117">
        <f t="shared" si="13"/>
        <v>25</v>
      </c>
      <c r="AB38" s="117">
        <v>1</v>
      </c>
      <c r="AC38" s="641"/>
      <c r="AD38" s="615"/>
      <c r="AE38" s="617"/>
      <c r="AF38" s="619"/>
      <c r="AG38" s="650"/>
    </row>
    <row r="39" spans="2:35" ht="16.2" thickBot="1" x14ac:dyDescent="0.35">
      <c r="B39" s="653" t="s">
        <v>127</v>
      </c>
      <c r="C39" s="654"/>
      <c r="D39" s="654"/>
      <c r="E39" s="654"/>
      <c r="F39" s="188"/>
      <c r="G39" s="189"/>
      <c r="H39" s="189"/>
      <c r="I39" s="189"/>
      <c r="J39" s="189"/>
      <c r="K39" s="189"/>
      <c r="L39" s="189"/>
      <c r="M39" s="190"/>
      <c r="N39" s="189"/>
      <c r="O39" s="190"/>
      <c r="P39" s="189"/>
      <c r="Q39" s="191"/>
      <c r="R39" s="187"/>
      <c r="S39" s="173"/>
      <c r="T39" s="173"/>
      <c r="U39" s="173"/>
      <c r="V39" s="173"/>
      <c r="W39" s="173"/>
      <c r="X39" s="173"/>
      <c r="Y39" s="173">
        <v>15</v>
      </c>
      <c r="Z39" s="173">
        <f>SUM(Z38)</f>
        <v>10</v>
      </c>
      <c r="AA39" s="173">
        <f>SUM(AA38)</f>
        <v>25</v>
      </c>
      <c r="AB39" s="173">
        <v>1</v>
      </c>
      <c r="AC39" s="196"/>
      <c r="AD39" s="161">
        <v>15</v>
      </c>
      <c r="AE39" s="141">
        <v>10</v>
      </c>
      <c r="AF39" s="141">
        <f>SUM(AF36)</f>
        <v>25</v>
      </c>
      <c r="AG39" s="142">
        <v>1</v>
      </c>
    </row>
    <row r="40" spans="2:35" ht="20.25" customHeight="1" thickBot="1" x14ac:dyDescent="0.35">
      <c r="B40" s="532" t="s">
        <v>184</v>
      </c>
      <c r="C40" s="585"/>
      <c r="D40" s="608" t="s">
        <v>124</v>
      </c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10"/>
    </row>
    <row r="41" spans="2:35" ht="25.5" customHeight="1" thickBot="1" x14ac:dyDescent="0.35">
      <c r="B41" s="533"/>
      <c r="C41" s="586"/>
      <c r="D41" s="73">
        <v>1</v>
      </c>
      <c r="E41" s="247" t="s">
        <v>126</v>
      </c>
      <c r="F41" s="246"/>
      <c r="G41" s="167"/>
      <c r="H41" s="167"/>
      <c r="I41" s="167"/>
      <c r="J41" s="167"/>
      <c r="K41" s="167"/>
      <c r="L41" s="167"/>
      <c r="M41" s="168"/>
      <c r="N41" s="167"/>
      <c r="O41" s="168"/>
      <c r="P41" s="167"/>
      <c r="Q41" s="242"/>
      <c r="R41" s="243"/>
      <c r="S41" s="244"/>
      <c r="T41" s="244"/>
      <c r="U41" s="244"/>
      <c r="V41" s="244"/>
      <c r="W41" s="237">
        <v>120</v>
      </c>
      <c r="X41" s="244"/>
      <c r="Y41" s="237">
        <f>SUM(W41)</f>
        <v>120</v>
      </c>
      <c r="Z41" s="244"/>
      <c r="AA41" s="237">
        <f>SUM(Y41:Z41)</f>
        <v>120</v>
      </c>
      <c r="AB41" s="238">
        <v>4</v>
      </c>
      <c r="AC41" s="245" t="s">
        <v>7</v>
      </c>
      <c r="AD41" s="236">
        <f>SUM(AA41)</f>
        <v>120</v>
      </c>
      <c r="AE41" s="237">
        <f>SUM(Z41)</f>
        <v>0</v>
      </c>
      <c r="AF41" s="238">
        <f>SUM(AD41:AE41)</f>
        <v>120</v>
      </c>
      <c r="AG41" s="239">
        <f>SUM(AB41)</f>
        <v>4</v>
      </c>
    </row>
    <row r="42" spans="2:35" s="3" customFormat="1" ht="30.75" customHeight="1" thickBot="1" x14ac:dyDescent="0.35">
      <c r="B42" s="509" t="s">
        <v>112</v>
      </c>
      <c r="C42" s="510"/>
      <c r="D42" s="510"/>
      <c r="E42" s="517"/>
      <c r="F42" s="123">
        <f t="shared" ref="F42:P42" si="14">SUM(F34,F39,F41)</f>
        <v>65</v>
      </c>
      <c r="G42" s="66">
        <f t="shared" si="14"/>
        <v>47</v>
      </c>
      <c r="H42" s="66">
        <f t="shared" si="14"/>
        <v>181</v>
      </c>
      <c r="I42" s="66">
        <f t="shared" si="14"/>
        <v>4</v>
      </c>
      <c r="J42" s="66">
        <f t="shared" si="14"/>
        <v>0</v>
      </c>
      <c r="K42" s="66">
        <f t="shared" si="14"/>
        <v>0</v>
      </c>
      <c r="L42" s="66">
        <f t="shared" si="14"/>
        <v>0</v>
      </c>
      <c r="M42" s="66">
        <f t="shared" si="14"/>
        <v>297</v>
      </c>
      <c r="N42" s="66">
        <f t="shared" si="14"/>
        <v>403</v>
      </c>
      <c r="O42" s="66">
        <f t="shared" si="14"/>
        <v>700</v>
      </c>
      <c r="P42" s="66">
        <f t="shared" si="14"/>
        <v>28</v>
      </c>
      <c r="Q42" s="235" t="s">
        <v>113</v>
      </c>
      <c r="R42" s="240">
        <f t="shared" ref="R42:AB42" si="15">SUM(R34,R39,R41)</f>
        <v>87</v>
      </c>
      <c r="S42" s="66">
        <f t="shared" si="15"/>
        <v>100</v>
      </c>
      <c r="T42" s="66">
        <f t="shared" si="15"/>
        <v>177</v>
      </c>
      <c r="U42" s="66">
        <f t="shared" si="15"/>
        <v>0</v>
      </c>
      <c r="V42" s="66">
        <f t="shared" si="15"/>
        <v>0</v>
      </c>
      <c r="W42" s="66">
        <f t="shared" si="15"/>
        <v>120</v>
      </c>
      <c r="X42" s="66">
        <f t="shared" si="15"/>
        <v>0</v>
      </c>
      <c r="Y42" s="66">
        <f t="shared" si="15"/>
        <v>499</v>
      </c>
      <c r="Z42" s="66">
        <f t="shared" si="15"/>
        <v>346</v>
      </c>
      <c r="AA42" s="66">
        <f t="shared" si="15"/>
        <v>845</v>
      </c>
      <c r="AB42" s="66">
        <f t="shared" si="15"/>
        <v>33</v>
      </c>
      <c r="AC42" s="67" t="s">
        <v>113</v>
      </c>
      <c r="AD42" s="240">
        <f>SUM(AD34,AD39,AD41)</f>
        <v>796</v>
      </c>
      <c r="AE42" s="66">
        <f>SUM(AE34,AE39,AE41)</f>
        <v>749</v>
      </c>
      <c r="AF42" s="66">
        <f>SUM(AF34,AF39,AF41)</f>
        <v>1545</v>
      </c>
      <c r="AG42" s="67">
        <f>SUM(AG34,AG39,AG41)</f>
        <v>61</v>
      </c>
    </row>
    <row r="43" spans="2:35" ht="15" customHeight="1" x14ac:dyDescent="0.3"/>
    <row r="44" spans="2:35" ht="15.75" customHeight="1" x14ac:dyDescent="0.3">
      <c r="B44" s="538" t="s">
        <v>182</v>
      </c>
      <c r="C44" s="538"/>
      <c r="D44" s="538"/>
    </row>
    <row r="45" spans="2:35" ht="15.6" x14ac:dyDescent="0.3">
      <c r="B45" s="604" t="s">
        <v>138</v>
      </c>
      <c r="C45" s="604"/>
      <c r="D45" s="175" t="s">
        <v>6</v>
      </c>
    </row>
    <row r="46" spans="2:35" ht="15.6" x14ac:dyDescent="0.3">
      <c r="B46" s="604" t="s">
        <v>139</v>
      </c>
      <c r="C46" s="604"/>
      <c r="D46" s="175" t="s">
        <v>5</v>
      </c>
    </row>
    <row r="47" spans="2:35" ht="15.6" x14ac:dyDescent="0.3">
      <c r="B47" s="604" t="s">
        <v>140</v>
      </c>
      <c r="C47" s="604"/>
      <c r="D47" s="175" t="s">
        <v>4</v>
      </c>
    </row>
    <row r="48" spans="2:35" ht="15.6" x14ac:dyDescent="0.3">
      <c r="B48" s="604" t="s">
        <v>141</v>
      </c>
      <c r="C48" s="604"/>
      <c r="D48" s="175" t="s">
        <v>3</v>
      </c>
    </row>
    <row r="49" spans="2:4" ht="15.6" x14ac:dyDescent="0.3">
      <c r="B49" s="604" t="s">
        <v>142</v>
      </c>
      <c r="C49" s="604"/>
      <c r="D49" s="175" t="s">
        <v>2</v>
      </c>
    </row>
    <row r="50" spans="2:4" ht="15.6" x14ac:dyDescent="0.3">
      <c r="B50" s="604" t="s">
        <v>143</v>
      </c>
      <c r="C50" s="604"/>
      <c r="D50" s="175" t="s">
        <v>1</v>
      </c>
    </row>
    <row r="51" spans="2:4" ht="15.6" x14ac:dyDescent="0.3">
      <c r="B51" s="604" t="s">
        <v>0</v>
      </c>
      <c r="C51" s="604"/>
      <c r="D51" s="175" t="s">
        <v>107</v>
      </c>
    </row>
    <row r="52" spans="2:4" ht="15.6" x14ac:dyDescent="0.3">
      <c r="B52" s="604" t="s">
        <v>144</v>
      </c>
      <c r="C52" s="604"/>
      <c r="D52" s="175" t="s">
        <v>7</v>
      </c>
    </row>
    <row r="53" spans="2:4" ht="15.6" x14ac:dyDescent="0.3">
      <c r="B53" s="604" t="s">
        <v>145</v>
      </c>
      <c r="C53" s="604"/>
      <c r="D53" s="175" t="s">
        <v>11</v>
      </c>
    </row>
    <row r="54" spans="2:4" ht="15.6" x14ac:dyDescent="0.3">
      <c r="B54" s="604" t="s">
        <v>146</v>
      </c>
      <c r="C54" s="604"/>
      <c r="D54" s="175" t="s">
        <v>147</v>
      </c>
    </row>
  </sheetData>
  <mergeCells count="53">
    <mergeCell ref="AG36:AG38"/>
    <mergeCell ref="B36:C38"/>
    <mergeCell ref="B39:E39"/>
    <mergeCell ref="B13:B21"/>
    <mergeCell ref="B24:B30"/>
    <mergeCell ref="C24:C28"/>
    <mergeCell ref="C29:C30"/>
    <mergeCell ref="B31:C33"/>
    <mergeCell ref="B22:B23"/>
    <mergeCell ref="C22:C23"/>
    <mergeCell ref="B5:I5"/>
    <mergeCell ref="B6:I6"/>
    <mergeCell ref="J5:AG5"/>
    <mergeCell ref="J3:AG3"/>
    <mergeCell ref="J6:AG6"/>
    <mergeCell ref="J4:AG4"/>
    <mergeCell ref="B49:C49"/>
    <mergeCell ref="B48:C48"/>
    <mergeCell ref="B47:C47"/>
    <mergeCell ref="B2:AG2"/>
    <mergeCell ref="F9:Q9"/>
    <mergeCell ref="R8:AC8"/>
    <mergeCell ref="R9:AC9"/>
    <mergeCell ref="AD8:AG9"/>
    <mergeCell ref="B7:B12"/>
    <mergeCell ref="C7:C12"/>
    <mergeCell ref="D8:E9"/>
    <mergeCell ref="D7:AG7"/>
    <mergeCell ref="F8:Q8"/>
    <mergeCell ref="B3:I3"/>
    <mergeCell ref="B4:I4"/>
    <mergeCell ref="AC36:AC38"/>
    <mergeCell ref="B54:C54"/>
    <mergeCell ref="B53:C53"/>
    <mergeCell ref="B52:C52"/>
    <mergeCell ref="B51:C51"/>
    <mergeCell ref="B50:C50"/>
    <mergeCell ref="B44:D44"/>
    <mergeCell ref="D10:E10"/>
    <mergeCell ref="B42:E42"/>
    <mergeCell ref="B46:C46"/>
    <mergeCell ref="B45:C45"/>
    <mergeCell ref="D11:AG11"/>
    <mergeCell ref="E12:AG12"/>
    <mergeCell ref="B34:E34"/>
    <mergeCell ref="C13:C21"/>
    <mergeCell ref="AD36:AD38"/>
    <mergeCell ref="AE36:AE38"/>
    <mergeCell ref="AF36:AF38"/>
    <mergeCell ref="B40:C41"/>
    <mergeCell ref="D40:AG40"/>
    <mergeCell ref="D35:AG35"/>
    <mergeCell ref="B35:C35"/>
  </mergeCells>
  <pageMargins left="0.23622047244094491" right="0.23622047244094491" top="0.35433070866141736" bottom="0.35433070866141736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H61"/>
  <sheetViews>
    <sheetView topLeftCell="A7" zoomScale="50" zoomScaleNormal="50" workbookViewId="0">
      <selection activeCell="AH7" sqref="AH7"/>
    </sheetView>
  </sheetViews>
  <sheetFormatPr defaultColWidth="9.109375" defaultRowHeight="14.4" x14ac:dyDescent="0.3"/>
  <cols>
    <col min="1" max="1" width="9.109375" style="1"/>
    <col min="2" max="2" width="24.6640625" style="2" customWidth="1"/>
    <col min="3" max="3" width="19.33203125" style="2" customWidth="1"/>
    <col min="4" max="4" width="8.109375" style="1" customWidth="1"/>
    <col min="5" max="5" width="59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10.6640625" style="1" customWidth="1"/>
    <col min="18" max="18" width="5.109375" style="1" customWidth="1"/>
    <col min="19" max="19" width="4.6640625" style="1" bestFit="1" customWidth="1"/>
    <col min="20" max="20" width="6.5546875" style="1" customWidth="1"/>
    <col min="21" max="21" width="5.44140625" style="1" customWidth="1"/>
    <col min="22" max="22" width="3.33203125" style="1" bestFit="1" customWidth="1"/>
    <col min="23" max="23" width="7.5546875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109375" style="1" customWidth="1"/>
    <col min="29" max="29" width="9.5546875" style="1" customWidth="1"/>
    <col min="30" max="30" width="8.33203125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29.5546875" style="1" customWidth="1"/>
    <col min="35" max="35" width="18.5546875" style="1" customWidth="1"/>
    <col min="36" max="16384" width="9.109375" style="1"/>
  </cols>
  <sheetData>
    <row r="1" spans="2:34" ht="15" thickBot="1" x14ac:dyDescent="0.35"/>
    <row r="2" spans="2:34" ht="28.5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45" customHeight="1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174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30.75" customHeight="1" thickBot="1" x14ac:dyDescent="0.35">
      <c r="B7" s="532" t="s">
        <v>132</v>
      </c>
      <c r="C7" s="551" t="s">
        <v>133</v>
      </c>
      <c r="D7" s="694" t="s">
        <v>187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145"/>
    </row>
    <row r="8" spans="2:34" ht="18.75" customHeight="1" x14ac:dyDescent="0.3">
      <c r="B8" s="533"/>
      <c r="C8" s="552"/>
      <c r="D8" s="626" t="s">
        <v>106</v>
      </c>
      <c r="E8" s="628"/>
      <c r="F8" s="697" t="s">
        <v>165</v>
      </c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87" t="s">
        <v>166</v>
      </c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9"/>
      <c r="AD8" s="626"/>
      <c r="AE8" s="627"/>
      <c r="AF8" s="627"/>
      <c r="AG8" s="628"/>
    </row>
    <row r="9" spans="2:34" ht="15" customHeight="1" thickBot="1" x14ac:dyDescent="0.35">
      <c r="B9" s="533"/>
      <c r="C9" s="552"/>
      <c r="D9" s="692"/>
      <c r="E9" s="693"/>
      <c r="F9" s="657" t="s">
        <v>24</v>
      </c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57" t="s">
        <v>24</v>
      </c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1"/>
      <c r="AD9" s="623"/>
      <c r="AE9" s="624"/>
      <c r="AF9" s="624"/>
      <c r="AG9" s="625"/>
    </row>
    <row r="10" spans="2:34" s="4" customFormat="1" ht="147.75" customHeight="1" thickBot="1" x14ac:dyDescent="0.35">
      <c r="B10" s="533"/>
      <c r="C10" s="552"/>
      <c r="D10" s="623"/>
      <c r="E10" s="625"/>
      <c r="F10" s="203" t="s">
        <v>6</v>
      </c>
      <c r="G10" s="204" t="s">
        <v>5</v>
      </c>
      <c r="H10" s="204" t="s">
        <v>4</v>
      </c>
      <c r="I10" s="204" t="s">
        <v>3</v>
      </c>
      <c r="J10" s="204" t="s">
        <v>2</v>
      </c>
      <c r="K10" s="204" t="s">
        <v>1</v>
      </c>
      <c r="L10" s="204" t="s">
        <v>114</v>
      </c>
      <c r="M10" s="204" t="s">
        <v>191</v>
      </c>
      <c r="N10" s="204" t="s">
        <v>115</v>
      </c>
      <c r="O10" s="204" t="s">
        <v>116</v>
      </c>
      <c r="P10" s="204" t="s">
        <v>117</v>
      </c>
      <c r="Q10" s="369" t="s">
        <v>109</v>
      </c>
      <c r="R10" s="200" t="s">
        <v>6</v>
      </c>
      <c r="S10" s="204" t="s">
        <v>5</v>
      </c>
      <c r="T10" s="204" t="s">
        <v>4</v>
      </c>
      <c r="U10" s="204" t="s">
        <v>3</v>
      </c>
      <c r="V10" s="204" t="s">
        <v>2</v>
      </c>
      <c r="W10" s="204" t="s">
        <v>1</v>
      </c>
      <c r="X10" s="204" t="s">
        <v>107</v>
      </c>
      <c r="Y10" s="204" t="s">
        <v>191</v>
      </c>
      <c r="Z10" s="204" t="s">
        <v>115</v>
      </c>
      <c r="AA10" s="204" t="s">
        <v>116</v>
      </c>
      <c r="AB10" s="204" t="s">
        <v>108</v>
      </c>
      <c r="AC10" s="369" t="s">
        <v>119</v>
      </c>
      <c r="AD10" s="203" t="s">
        <v>120</v>
      </c>
      <c r="AE10" s="204" t="s">
        <v>121</v>
      </c>
      <c r="AF10" s="204" t="s">
        <v>122</v>
      </c>
      <c r="AG10" s="369" t="s">
        <v>110</v>
      </c>
    </row>
    <row r="11" spans="2:34" ht="27.75" customHeight="1" thickBot="1" x14ac:dyDescent="0.35">
      <c r="B11" s="533"/>
      <c r="C11" s="552"/>
      <c r="D11" s="529" t="s">
        <v>123</v>
      </c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1"/>
    </row>
    <row r="12" spans="2:34" ht="19.5" customHeight="1" thickBot="1" x14ac:dyDescent="0.35">
      <c r="B12" s="514"/>
      <c r="C12" s="553"/>
      <c r="D12" s="113" t="s">
        <v>183</v>
      </c>
      <c r="E12" s="609" t="s">
        <v>124</v>
      </c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10"/>
    </row>
    <row r="13" spans="2:34" ht="24.75" customHeight="1" x14ac:dyDescent="0.3">
      <c r="B13" s="668" t="s">
        <v>134</v>
      </c>
      <c r="C13" s="699"/>
      <c r="D13" s="224">
        <v>1</v>
      </c>
      <c r="E13" s="259" t="s">
        <v>55</v>
      </c>
      <c r="F13" s="215">
        <v>20</v>
      </c>
      <c r="G13" s="216"/>
      <c r="H13" s="216">
        <v>20</v>
      </c>
      <c r="I13" s="216"/>
      <c r="J13" s="207"/>
      <c r="K13" s="207"/>
      <c r="L13" s="207"/>
      <c r="M13" s="207">
        <f>SUM(F13:L13)</f>
        <v>40</v>
      </c>
      <c r="N13" s="19">
        <f>((P13*25)-M13)</f>
        <v>35</v>
      </c>
      <c r="O13" s="207">
        <f>SUM(M13:N13)</f>
        <v>75</v>
      </c>
      <c r="P13" s="34">
        <v>3</v>
      </c>
      <c r="Q13" s="225" t="s">
        <v>17</v>
      </c>
      <c r="R13" s="215"/>
      <c r="S13" s="216"/>
      <c r="T13" s="216"/>
      <c r="U13" s="216"/>
      <c r="V13" s="19"/>
      <c r="W13" s="19"/>
      <c r="X13" s="19"/>
      <c r="Y13" s="19"/>
      <c r="Z13" s="19"/>
      <c r="AA13" s="19"/>
      <c r="AB13" s="217"/>
      <c r="AC13" s="230"/>
      <c r="AD13" s="159">
        <f>SUM(M13,Y13)</f>
        <v>40</v>
      </c>
      <c r="AE13" s="7">
        <f>SUM(N13,Z13)</f>
        <v>35</v>
      </c>
      <c r="AF13" s="8">
        <f>SUM(AD13:AE13)</f>
        <v>75</v>
      </c>
      <c r="AG13" s="9">
        <f>SUM(P13,AB13)</f>
        <v>3</v>
      </c>
    </row>
    <row r="14" spans="2:34" ht="24.75" customHeight="1" thickBot="1" x14ac:dyDescent="0.35">
      <c r="B14" s="669"/>
      <c r="C14" s="671"/>
      <c r="D14" s="88">
        <v>2</v>
      </c>
      <c r="E14" s="89" t="s">
        <v>54</v>
      </c>
      <c r="F14" s="218">
        <v>10</v>
      </c>
      <c r="G14" s="205"/>
      <c r="H14" s="205">
        <v>30</v>
      </c>
      <c r="I14" s="205"/>
      <c r="J14" s="65"/>
      <c r="K14" s="65"/>
      <c r="L14" s="65"/>
      <c r="M14" s="65">
        <f t="shared" ref="M14:M36" si="0">SUM(F14:L14)</f>
        <v>40</v>
      </c>
      <c r="N14" s="65">
        <f t="shared" ref="N14:N36" si="1">((P14*25)-M14)</f>
        <v>10</v>
      </c>
      <c r="O14" s="65">
        <f t="shared" ref="O14:O36" si="2">SUM(M14:N14)</f>
        <v>50</v>
      </c>
      <c r="P14" s="206">
        <v>2</v>
      </c>
      <c r="Q14" s="226" t="s">
        <v>7</v>
      </c>
      <c r="R14" s="218">
        <v>8</v>
      </c>
      <c r="S14" s="205"/>
      <c r="T14" s="205">
        <v>12</v>
      </c>
      <c r="U14" s="205"/>
      <c r="V14" s="65"/>
      <c r="W14" s="65"/>
      <c r="X14" s="65"/>
      <c r="Y14" s="65">
        <f t="shared" ref="Y14:Y37" si="3">SUM(R14:X14)</f>
        <v>20</v>
      </c>
      <c r="Z14" s="65">
        <f t="shared" ref="Z14:Z37" si="4">((AB14*25)-Y14)</f>
        <v>30</v>
      </c>
      <c r="AA14" s="65">
        <f t="shared" ref="AA14:AA37" si="5">SUM(Y14:Z14)</f>
        <v>50</v>
      </c>
      <c r="AB14" s="206">
        <v>2</v>
      </c>
      <c r="AC14" s="226" t="s">
        <v>17</v>
      </c>
      <c r="AD14" s="93">
        <f t="shared" ref="AD14:AD37" si="6">SUM(M14,Y14)</f>
        <v>60</v>
      </c>
      <c r="AE14" s="65">
        <f t="shared" ref="AE14:AE37" si="7">SUM(N14,Z14)</f>
        <v>40</v>
      </c>
      <c r="AF14" s="91">
        <f t="shared" ref="AF14:AF37" si="8">SUM(AD14:AE14)</f>
        <v>100</v>
      </c>
      <c r="AG14" s="92">
        <f t="shared" ref="AG14:AG37" si="9">SUM(P14,AB14)</f>
        <v>4</v>
      </c>
    </row>
    <row r="15" spans="2:34" ht="26.25" customHeight="1" x14ac:dyDescent="0.3">
      <c r="B15" s="655" t="s">
        <v>135</v>
      </c>
      <c r="C15" s="699"/>
      <c r="D15" s="257">
        <v>3</v>
      </c>
      <c r="E15" s="260" t="s">
        <v>176</v>
      </c>
      <c r="F15" s="210">
        <v>10</v>
      </c>
      <c r="G15" s="56"/>
      <c r="H15" s="56">
        <v>8</v>
      </c>
      <c r="I15" s="56">
        <v>8</v>
      </c>
      <c r="J15" s="19"/>
      <c r="K15" s="19"/>
      <c r="L15" s="19"/>
      <c r="M15" s="19">
        <f t="shared" si="0"/>
        <v>26</v>
      </c>
      <c r="N15" s="19">
        <f>((P15*30)-M15)</f>
        <v>4</v>
      </c>
      <c r="O15" s="19">
        <f t="shared" si="2"/>
        <v>30</v>
      </c>
      <c r="P15" s="34">
        <v>1</v>
      </c>
      <c r="Q15" s="225" t="s">
        <v>17</v>
      </c>
      <c r="R15" s="219"/>
      <c r="S15" s="56"/>
      <c r="T15" s="56"/>
      <c r="U15" s="56"/>
      <c r="V15" s="19"/>
      <c r="W15" s="19"/>
      <c r="X15" s="19"/>
      <c r="Y15" s="19"/>
      <c r="Z15" s="19"/>
      <c r="AA15" s="19"/>
      <c r="AB15" s="34"/>
      <c r="AC15" s="225"/>
      <c r="AD15" s="79">
        <f t="shared" si="6"/>
        <v>26</v>
      </c>
      <c r="AE15" s="19">
        <f t="shared" si="7"/>
        <v>4</v>
      </c>
      <c r="AF15" s="46">
        <f t="shared" si="8"/>
        <v>30</v>
      </c>
      <c r="AG15" s="649">
        <v>4</v>
      </c>
    </row>
    <row r="16" spans="2:34" ht="18.75" customHeight="1" x14ac:dyDescent="0.3">
      <c r="B16" s="656"/>
      <c r="C16" s="702"/>
      <c r="D16" s="258"/>
      <c r="E16" s="261"/>
      <c r="F16" s="211"/>
      <c r="G16" s="25"/>
      <c r="H16" s="25">
        <v>12</v>
      </c>
      <c r="I16" s="25"/>
      <c r="J16" s="50"/>
      <c r="K16" s="50"/>
      <c r="L16" s="50"/>
      <c r="M16" s="50">
        <f t="shared" si="0"/>
        <v>12</v>
      </c>
      <c r="N16" s="50">
        <f t="shared" si="1"/>
        <v>13</v>
      </c>
      <c r="O16" s="50">
        <f t="shared" si="2"/>
        <v>25</v>
      </c>
      <c r="P16" s="55">
        <v>1</v>
      </c>
      <c r="Q16" s="227"/>
      <c r="R16" s="220"/>
      <c r="S16" s="25"/>
      <c r="T16" s="25"/>
      <c r="U16" s="25"/>
      <c r="V16" s="50"/>
      <c r="W16" s="50"/>
      <c r="X16" s="50"/>
      <c r="Y16" s="50"/>
      <c r="Z16" s="50"/>
      <c r="AA16" s="50"/>
      <c r="AB16" s="55"/>
      <c r="AC16" s="227"/>
      <c r="AD16" s="80">
        <f t="shared" si="6"/>
        <v>12</v>
      </c>
      <c r="AE16" s="50">
        <f t="shared" si="7"/>
        <v>13</v>
      </c>
      <c r="AF16" s="48">
        <f t="shared" si="8"/>
        <v>25</v>
      </c>
      <c r="AG16" s="583"/>
    </row>
    <row r="17" spans="2:33" ht="16.2" thickBot="1" x14ac:dyDescent="0.35">
      <c r="B17" s="656"/>
      <c r="C17" s="702"/>
      <c r="D17" s="114"/>
      <c r="E17" s="268"/>
      <c r="F17" s="212">
        <v>10</v>
      </c>
      <c r="G17" s="24"/>
      <c r="H17" s="24">
        <v>10</v>
      </c>
      <c r="I17" s="24">
        <v>17</v>
      </c>
      <c r="J17" s="35"/>
      <c r="K17" s="35"/>
      <c r="L17" s="35"/>
      <c r="M17" s="35">
        <f t="shared" si="0"/>
        <v>37</v>
      </c>
      <c r="N17" s="35">
        <f t="shared" si="1"/>
        <v>13</v>
      </c>
      <c r="O17" s="35">
        <f t="shared" si="2"/>
        <v>50</v>
      </c>
      <c r="P17" s="29">
        <v>2</v>
      </c>
      <c r="Q17" s="228"/>
      <c r="R17" s="222"/>
      <c r="S17" s="24"/>
      <c r="T17" s="24"/>
      <c r="U17" s="24"/>
      <c r="V17" s="35"/>
      <c r="W17" s="35"/>
      <c r="X17" s="35"/>
      <c r="Y17" s="35"/>
      <c r="Z17" s="35"/>
      <c r="AA17" s="35"/>
      <c r="AB17" s="29"/>
      <c r="AC17" s="228"/>
      <c r="AD17" s="102">
        <f t="shared" si="6"/>
        <v>37</v>
      </c>
      <c r="AE17" s="35">
        <f t="shared" si="7"/>
        <v>13</v>
      </c>
      <c r="AF17" s="51">
        <f t="shared" si="8"/>
        <v>50</v>
      </c>
      <c r="AG17" s="650"/>
    </row>
    <row r="18" spans="2:33" ht="22.5" customHeight="1" x14ac:dyDescent="0.3">
      <c r="B18" s="656"/>
      <c r="C18" s="702"/>
      <c r="D18" s="224">
        <v>4</v>
      </c>
      <c r="E18" s="262" t="s">
        <v>58</v>
      </c>
      <c r="F18" s="214">
        <v>25</v>
      </c>
      <c r="G18" s="26">
        <v>5</v>
      </c>
      <c r="H18" s="26">
        <v>10</v>
      </c>
      <c r="I18" s="26">
        <v>15</v>
      </c>
      <c r="J18" s="7"/>
      <c r="K18" s="7"/>
      <c r="L18" s="7"/>
      <c r="M18" s="7">
        <f t="shared" si="0"/>
        <v>55</v>
      </c>
      <c r="N18" s="7">
        <f>((P18*30)-M18)</f>
        <v>5</v>
      </c>
      <c r="O18" s="7">
        <f t="shared" si="2"/>
        <v>60</v>
      </c>
      <c r="P18" s="33">
        <v>2</v>
      </c>
      <c r="Q18" s="229" t="s">
        <v>7</v>
      </c>
      <c r="R18" s="223">
        <v>10</v>
      </c>
      <c r="S18" s="26"/>
      <c r="T18" s="26">
        <v>7</v>
      </c>
      <c r="U18" s="26">
        <v>28</v>
      </c>
      <c r="V18" s="7"/>
      <c r="W18" s="7"/>
      <c r="X18" s="7"/>
      <c r="Y18" s="7">
        <f t="shared" si="3"/>
        <v>45</v>
      </c>
      <c r="Z18" s="7">
        <f t="shared" si="4"/>
        <v>30</v>
      </c>
      <c r="AA18" s="7">
        <f t="shared" si="5"/>
        <v>75</v>
      </c>
      <c r="AB18" s="33">
        <v>3</v>
      </c>
      <c r="AC18" s="229" t="s">
        <v>17</v>
      </c>
      <c r="AD18" s="159">
        <f t="shared" si="6"/>
        <v>100</v>
      </c>
      <c r="AE18" s="7">
        <f t="shared" si="7"/>
        <v>35</v>
      </c>
      <c r="AF18" s="8">
        <f t="shared" si="8"/>
        <v>135</v>
      </c>
      <c r="AG18" s="582">
        <v>7</v>
      </c>
    </row>
    <row r="19" spans="2:33" ht="22.5" customHeight="1" x14ac:dyDescent="0.3">
      <c r="B19" s="656"/>
      <c r="C19" s="702"/>
      <c r="D19" s="87">
        <v>5</v>
      </c>
      <c r="E19" s="263" t="s">
        <v>177</v>
      </c>
      <c r="F19" s="211"/>
      <c r="G19" s="25"/>
      <c r="H19" s="25"/>
      <c r="I19" s="25"/>
      <c r="J19" s="50"/>
      <c r="K19" s="50"/>
      <c r="L19" s="50"/>
      <c r="M19" s="50"/>
      <c r="N19" s="50"/>
      <c r="O19" s="50"/>
      <c r="P19" s="55"/>
      <c r="Q19" s="227"/>
      <c r="R19" s="220">
        <v>10</v>
      </c>
      <c r="S19" s="25"/>
      <c r="T19" s="25">
        <v>10</v>
      </c>
      <c r="U19" s="25">
        <v>15</v>
      </c>
      <c r="V19" s="50"/>
      <c r="W19" s="50"/>
      <c r="X19" s="50"/>
      <c r="Y19" s="50">
        <f t="shared" si="3"/>
        <v>35</v>
      </c>
      <c r="Z19" s="50">
        <f t="shared" si="4"/>
        <v>15</v>
      </c>
      <c r="AA19" s="50">
        <f t="shared" si="5"/>
        <v>50</v>
      </c>
      <c r="AB19" s="55">
        <v>2</v>
      </c>
      <c r="AC19" s="227"/>
      <c r="AD19" s="80">
        <f t="shared" si="6"/>
        <v>35</v>
      </c>
      <c r="AE19" s="50">
        <f t="shared" si="7"/>
        <v>15</v>
      </c>
      <c r="AF19" s="48">
        <f t="shared" si="8"/>
        <v>50</v>
      </c>
      <c r="AG19" s="583"/>
    </row>
    <row r="20" spans="2:33" ht="22.5" customHeight="1" x14ac:dyDescent="0.3">
      <c r="B20" s="656"/>
      <c r="C20" s="702"/>
      <c r="D20" s="87">
        <v>6</v>
      </c>
      <c r="E20" s="263" t="s">
        <v>57</v>
      </c>
      <c r="F20" s="211"/>
      <c r="G20" s="25"/>
      <c r="H20" s="25"/>
      <c r="I20" s="25"/>
      <c r="J20" s="50"/>
      <c r="K20" s="50"/>
      <c r="L20" s="50"/>
      <c r="M20" s="50"/>
      <c r="N20" s="50"/>
      <c r="O20" s="50"/>
      <c r="P20" s="55"/>
      <c r="Q20" s="227"/>
      <c r="R20" s="220"/>
      <c r="S20" s="25">
        <v>20</v>
      </c>
      <c r="T20" s="25"/>
      <c r="U20" s="25"/>
      <c r="V20" s="50"/>
      <c r="W20" s="50"/>
      <c r="X20" s="50"/>
      <c r="Y20" s="50">
        <f t="shared" si="3"/>
        <v>20</v>
      </c>
      <c r="Z20" s="50">
        <f t="shared" si="4"/>
        <v>5</v>
      </c>
      <c r="AA20" s="50">
        <f t="shared" si="5"/>
        <v>25</v>
      </c>
      <c r="AB20" s="55">
        <v>1</v>
      </c>
      <c r="AC20" s="227" t="s">
        <v>7</v>
      </c>
      <c r="AD20" s="80">
        <f t="shared" si="6"/>
        <v>20</v>
      </c>
      <c r="AE20" s="50">
        <f t="shared" si="7"/>
        <v>5</v>
      </c>
      <c r="AF20" s="48">
        <f t="shared" si="8"/>
        <v>25</v>
      </c>
      <c r="AG20" s="49">
        <f t="shared" si="9"/>
        <v>1</v>
      </c>
    </row>
    <row r="21" spans="2:33" ht="22.5" customHeight="1" x14ac:dyDescent="0.3">
      <c r="B21" s="656"/>
      <c r="C21" s="702"/>
      <c r="D21" s="87">
        <v>7</v>
      </c>
      <c r="E21" s="263" t="s">
        <v>99</v>
      </c>
      <c r="F21" s="211">
        <v>10</v>
      </c>
      <c r="G21" s="25"/>
      <c r="H21" s="25">
        <v>20</v>
      </c>
      <c r="I21" s="25"/>
      <c r="J21" s="50"/>
      <c r="K21" s="50"/>
      <c r="L21" s="50"/>
      <c r="M21" s="50">
        <f t="shared" si="0"/>
        <v>30</v>
      </c>
      <c r="N21" s="50">
        <f>((P21*30)-M21)</f>
        <v>0</v>
      </c>
      <c r="O21" s="50">
        <f t="shared" si="2"/>
        <v>30</v>
      </c>
      <c r="P21" s="55">
        <v>1</v>
      </c>
      <c r="Q21" s="227" t="s">
        <v>7</v>
      </c>
      <c r="R21" s="220"/>
      <c r="S21" s="25"/>
      <c r="T21" s="25"/>
      <c r="U21" s="25"/>
      <c r="V21" s="50"/>
      <c r="W21" s="50"/>
      <c r="X21" s="50"/>
      <c r="Y21" s="50"/>
      <c r="Z21" s="50"/>
      <c r="AA21" s="50"/>
      <c r="AB21" s="55"/>
      <c r="AC21" s="227"/>
      <c r="AD21" s="80">
        <f t="shared" si="6"/>
        <v>30</v>
      </c>
      <c r="AE21" s="50">
        <f t="shared" si="7"/>
        <v>0</v>
      </c>
      <c r="AF21" s="48">
        <f t="shared" si="8"/>
        <v>30</v>
      </c>
      <c r="AG21" s="49">
        <f t="shared" si="9"/>
        <v>1</v>
      </c>
    </row>
    <row r="22" spans="2:33" ht="22.5" customHeight="1" x14ac:dyDescent="0.3">
      <c r="B22" s="656"/>
      <c r="C22" s="702"/>
      <c r="D22" s="87">
        <v>8</v>
      </c>
      <c r="E22" s="263" t="s">
        <v>56</v>
      </c>
      <c r="F22" s="213">
        <v>15</v>
      </c>
      <c r="G22" s="27"/>
      <c r="H22" s="27">
        <v>16</v>
      </c>
      <c r="I22" s="27">
        <v>29</v>
      </c>
      <c r="J22" s="50"/>
      <c r="K22" s="50"/>
      <c r="L22" s="50"/>
      <c r="M22" s="50">
        <f t="shared" si="0"/>
        <v>60</v>
      </c>
      <c r="N22" s="50">
        <f t="shared" si="1"/>
        <v>40</v>
      </c>
      <c r="O22" s="50">
        <f t="shared" si="2"/>
        <v>100</v>
      </c>
      <c r="P22" s="55">
        <v>4</v>
      </c>
      <c r="Q22" s="227" t="s">
        <v>17</v>
      </c>
      <c r="R22" s="220"/>
      <c r="S22" s="25"/>
      <c r="T22" s="25"/>
      <c r="U22" s="25"/>
      <c r="V22" s="50"/>
      <c r="W22" s="50"/>
      <c r="X22" s="50"/>
      <c r="Y22" s="50"/>
      <c r="Z22" s="50"/>
      <c r="AA22" s="50"/>
      <c r="AB22" s="55"/>
      <c r="AC22" s="227"/>
      <c r="AD22" s="80">
        <f t="shared" si="6"/>
        <v>60</v>
      </c>
      <c r="AE22" s="50">
        <f t="shared" si="7"/>
        <v>40</v>
      </c>
      <c r="AF22" s="48">
        <f t="shared" si="8"/>
        <v>100</v>
      </c>
      <c r="AG22" s="49">
        <f t="shared" si="9"/>
        <v>4</v>
      </c>
    </row>
    <row r="23" spans="2:33" ht="22.5" customHeight="1" thickBot="1" x14ac:dyDescent="0.35">
      <c r="B23" s="657"/>
      <c r="C23" s="700"/>
      <c r="D23" s="100">
        <v>9</v>
      </c>
      <c r="E23" s="264" t="s">
        <v>98</v>
      </c>
      <c r="F23" s="212"/>
      <c r="G23" s="24"/>
      <c r="H23" s="24">
        <v>8</v>
      </c>
      <c r="I23" s="24">
        <v>7</v>
      </c>
      <c r="J23" s="35"/>
      <c r="K23" s="35"/>
      <c r="L23" s="35"/>
      <c r="M23" s="35">
        <f t="shared" si="0"/>
        <v>15</v>
      </c>
      <c r="N23" s="35">
        <f t="shared" si="1"/>
        <v>10</v>
      </c>
      <c r="O23" s="35">
        <f t="shared" si="2"/>
        <v>25</v>
      </c>
      <c r="P23" s="29">
        <v>1</v>
      </c>
      <c r="Q23" s="228" t="s">
        <v>7</v>
      </c>
      <c r="R23" s="222"/>
      <c r="S23" s="24"/>
      <c r="T23" s="24"/>
      <c r="U23" s="24"/>
      <c r="V23" s="35"/>
      <c r="W23" s="35"/>
      <c r="X23" s="35"/>
      <c r="Y23" s="35"/>
      <c r="Z23" s="35"/>
      <c r="AA23" s="35"/>
      <c r="AB23" s="29"/>
      <c r="AC23" s="228"/>
      <c r="AD23" s="102">
        <f t="shared" si="6"/>
        <v>15</v>
      </c>
      <c r="AE23" s="35">
        <f t="shared" si="7"/>
        <v>10</v>
      </c>
      <c r="AF23" s="51">
        <f t="shared" si="8"/>
        <v>25</v>
      </c>
      <c r="AG23" s="52">
        <f t="shared" si="9"/>
        <v>1</v>
      </c>
    </row>
    <row r="24" spans="2:33" ht="22.5" customHeight="1" x14ac:dyDescent="0.3">
      <c r="B24" s="655" t="s">
        <v>136</v>
      </c>
      <c r="C24" s="658" t="s">
        <v>97</v>
      </c>
      <c r="D24" s="254">
        <v>10</v>
      </c>
      <c r="E24" s="265" t="s">
        <v>180</v>
      </c>
      <c r="F24" s="210"/>
      <c r="G24" s="56"/>
      <c r="H24" s="56"/>
      <c r="I24" s="56"/>
      <c r="J24" s="19"/>
      <c r="K24" s="19"/>
      <c r="L24" s="19"/>
      <c r="M24" s="19"/>
      <c r="N24" s="19"/>
      <c r="O24" s="19"/>
      <c r="P24" s="34"/>
      <c r="Q24" s="225"/>
      <c r="R24" s="219">
        <v>10</v>
      </c>
      <c r="S24" s="56">
        <v>10</v>
      </c>
      <c r="T24" s="56">
        <v>11</v>
      </c>
      <c r="U24" s="56"/>
      <c r="V24" s="19"/>
      <c r="W24" s="19"/>
      <c r="X24" s="19"/>
      <c r="Y24" s="19">
        <f t="shared" si="3"/>
        <v>31</v>
      </c>
      <c r="Z24" s="19">
        <f t="shared" si="4"/>
        <v>19</v>
      </c>
      <c r="AA24" s="19">
        <f t="shared" si="5"/>
        <v>50</v>
      </c>
      <c r="AB24" s="34">
        <v>2</v>
      </c>
      <c r="AC24" s="225" t="s">
        <v>7</v>
      </c>
      <c r="AD24" s="79">
        <f t="shared" si="6"/>
        <v>31</v>
      </c>
      <c r="AE24" s="19">
        <f t="shared" si="7"/>
        <v>19</v>
      </c>
      <c r="AF24" s="46">
        <f t="shared" si="8"/>
        <v>50</v>
      </c>
      <c r="AG24" s="47">
        <f t="shared" si="9"/>
        <v>2</v>
      </c>
    </row>
    <row r="25" spans="2:33" ht="22.5" customHeight="1" x14ac:dyDescent="0.3">
      <c r="B25" s="656"/>
      <c r="C25" s="659"/>
      <c r="D25" s="255">
        <v>11</v>
      </c>
      <c r="E25" s="266" t="s">
        <v>51</v>
      </c>
      <c r="F25" s="211"/>
      <c r="G25" s="25"/>
      <c r="H25" s="25"/>
      <c r="I25" s="25"/>
      <c r="J25" s="50"/>
      <c r="K25" s="50"/>
      <c r="L25" s="50"/>
      <c r="M25" s="50"/>
      <c r="N25" s="50"/>
      <c r="O25" s="50"/>
      <c r="P25" s="55"/>
      <c r="Q25" s="227"/>
      <c r="R25" s="220">
        <v>6</v>
      </c>
      <c r="S25" s="25"/>
      <c r="T25" s="25">
        <v>12</v>
      </c>
      <c r="U25" s="25"/>
      <c r="V25" s="50"/>
      <c r="W25" s="50"/>
      <c r="X25" s="50"/>
      <c r="Y25" s="50">
        <f t="shared" si="3"/>
        <v>18</v>
      </c>
      <c r="Z25" s="50">
        <f t="shared" si="4"/>
        <v>7</v>
      </c>
      <c r="AA25" s="50">
        <f t="shared" si="5"/>
        <v>25</v>
      </c>
      <c r="AB25" s="55">
        <v>1</v>
      </c>
      <c r="AC25" s="227" t="s">
        <v>7</v>
      </c>
      <c r="AD25" s="80">
        <f t="shared" si="6"/>
        <v>18</v>
      </c>
      <c r="AE25" s="50">
        <f t="shared" si="7"/>
        <v>7</v>
      </c>
      <c r="AF25" s="48">
        <f t="shared" si="8"/>
        <v>25</v>
      </c>
      <c r="AG25" s="49">
        <f t="shared" si="9"/>
        <v>1</v>
      </c>
    </row>
    <row r="26" spans="2:33" ht="22.5" customHeight="1" thickBot="1" x14ac:dyDescent="0.35">
      <c r="B26" s="656"/>
      <c r="C26" s="701"/>
      <c r="D26" s="256">
        <v>12</v>
      </c>
      <c r="E26" s="267" t="s">
        <v>89</v>
      </c>
      <c r="F26" s="209"/>
      <c r="G26" s="205"/>
      <c r="H26" s="205"/>
      <c r="I26" s="205"/>
      <c r="J26" s="65"/>
      <c r="K26" s="65"/>
      <c r="L26" s="65"/>
      <c r="M26" s="65"/>
      <c r="N26" s="65"/>
      <c r="O26" s="65"/>
      <c r="P26" s="206"/>
      <c r="Q26" s="226"/>
      <c r="R26" s="218">
        <v>5</v>
      </c>
      <c r="S26" s="205">
        <v>5</v>
      </c>
      <c r="T26" s="205">
        <v>15</v>
      </c>
      <c r="U26" s="205"/>
      <c r="V26" s="65"/>
      <c r="W26" s="65"/>
      <c r="X26" s="65"/>
      <c r="Y26" s="65">
        <f t="shared" si="3"/>
        <v>25</v>
      </c>
      <c r="Z26" s="65">
        <f>((AB26*30)-Y26)</f>
        <v>5</v>
      </c>
      <c r="AA26" s="65">
        <f t="shared" si="5"/>
        <v>30</v>
      </c>
      <c r="AB26" s="206">
        <v>1</v>
      </c>
      <c r="AC26" s="226" t="s">
        <v>7</v>
      </c>
      <c r="AD26" s="93">
        <f t="shared" si="6"/>
        <v>25</v>
      </c>
      <c r="AE26" s="65">
        <f t="shared" si="7"/>
        <v>5</v>
      </c>
      <c r="AF26" s="91">
        <f t="shared" si="8"/>
        <v>30</v>
      </c>
      <c r="AG26" s="92">
        <f t="shared" si="9"/>
        <v>1</v>
      </c>
    </row>
    <row r="27" spans="2:33" ht="22.5" customHeight="1" x14ac:dyDescent="0.3">
      <c r="B27" s="656"/>
      <c r="C27" s="658" t="s">
        <v>92</v>
      </c>
      <c r="D27" s="86">
        <v>13</v>
      </c>
      <c r="E27" s="84" t="s">
        <v>53</v>
      </c>
      <c r="F27" s="219">
        <v>6</v>
      </c>
      <c r="G27" s="56">
        <v>8</v>
      </c>
      <c r="H27" s="56">
        <v>24</v>
      </c>
      <c r="I27" s="56"/>
      <c r="J27" s="19"/>
      <c r="K27" s="19"/>
      <c r="L27" s="19"/>
      <c r="M27" s="19">
        <f t="shared" si="0"/>
        <v>38</v>
      </c>
      <c r="N27" s="19">
        <f t="shared" si="1"/>
        <v>12</v>
      </c>
      <c r="O27" s="19">
        <f t="shared" si="2"/>
        <v>50</v>
      </c>
      <c r="P27" s="34">
        <v>2</v>
      </c>
      <c r="Q27" s="225" t="s">
        <v>7</v>
      </c>
      <c r="R27" s="219"/>
      <c r="S27" s="56"/>
      <c r="T27" s="56"/>
      <c r="U27" s="56"/>
      <c r="V27" s="19"/>
      <c r="W27" s="19"/>
      <c r="X27" s="19"/>
      <c r="Y27" s="19"/>
      <c r="Z27" s="19"/>
      <c r="AA27" s="19"/>
      <c r="AB27" s="34"/>
      <c r="AC27" s="225"/>
      <c r="AD27" s="79">
        <f t="shared" si="6"/>
        <v>38</v>
      </c>
      <c r="AE27" s="19">
        <f t="shared" si="7"/>
        <v>12</v>
      </c>
      <c r="AF27" s="46">
        <f t="shared" si="8"/>
        <v>50</v>
      </c>
      <c r="AG27" s="47">
        <f t="shared" si="9"/>
        <v>2</v>
      </c>
    </row>
    <row r="28" spans="2:33" ht="22.5" customHeight="1" x14ac:dyDescent="0.3">
      <c r="B28" s="656"/>
      <c r="C28" s="659"/>
      <c r="D28" s="87">
        <v>14</v>
      </c>
      <c r="E28" s="85" t="s">
        <v>46</v>
      </c>
      <c r="F28" s="220"/>
      <c r="G28" s="25"/>
      <c r="H28" s="25"/>
      <c r="I28" s="25"/>
      <c r="J28" s="50"/>
      <c r="K28" s="50"/>
      <c r="L28" s="50"/>
      <c r="M28" s="50"/>
      <c r="N28" s="50"/>
      <c r="O28" s="50"/>
      <c r="P28" s="55"/>
      <c r="Q28" s="227"/>
      <c r="R28" s="220">
        <v>8</v>
      </c>
      <c r="S28" s="25"/>
      <c r="T28" s="25">
        <v>22</v>
      </c>
      <c r="U28" s="25">
        <v>33</v>
      </c>
      <c r="V28" s="50"/>
      <c r="W28" s="50"/>
      <c r="X28" s="50"/>
      <c r="Y28" s="50">
        <f t="shared" si="3"/>
        <v>63</v>
      </c>
      <c r="Z28" s="50">
        <f t="shared" si="4"/>
        <v>37</v>
      </c>
      <c r="AA28" s="50">
        <f t="shared" si="5"/>
        <v>100</v>
      </c>
      <c r="AB28" s="55">
        <v>4</v>
      </c>
      <c r="AC28" s="227" t="s">
        <v>7</v>
      </c>
      <c r="AD28" s="80">
        <f t="shared" si="6"/>
        <v>63</v>
      </c>
      <c r="AE28" s="50">
        <f t="shared" si="7"/>
        <v>37</v>
      </c>
      <c r="AF28" s="48">
        <f t="shared" si="8"/>
        <v>100</v>
      </c>
      <c r="AG28" s="49">
        <f t="shared" si="9"/>
        <v>4</v>
      </c>
    </row>
    <row r="29" spans="2:33" ht="22.5" customHeight="1" x14ac:dyDescent="0.3">
      <c r="B29" s="656"/>
      <c r="C29" s="659"/>
      <c r="D29" s="87">
        <v>15</v>
      </c>
      <c r="E29" s="85" t="s">
        <v>52</v>
      </c>
      <c r="F29" s="220"/>
      <c r="G29" s="25"/>
      <c r="H29" s="25"/>
      <c r="I29" s="25"/>
      <c r="J29" s="50"/>
      <c r="K29" s="50"/>
      <c r="L29" s="50"/>
      <c r="M29" s="50"/>
      <c r="N29" s="50"/>
      <c r="O29" s="50"/>
      <c r="P29" s="55"/>
      <c r="Q29" s="227"/>
      <c r="R29" s="220">
        <v>10</v>
      </c>
      <c r="S29" s="25">
        <v>5</v>
      </c>
      <c r="T29" s="25">
        <v>30</v>
      </c>
      <c r="U29" s="25"/>
      <c r="V29" s="50"/>
      <c r="W29" s="50"/>
      <c r="X29" s="50"/>
      <c r="Y29" s="50">
        <f t="shared" si="3"/>
        <v>45</v>
      </c>
      <c r="Z29" s="50">
        <f t="shared" si="4"/>
        <v>5</v>
      </c>
      <c r="AA29" s="50">
        <f t="shared" si="5"/>
        <v>50</v>
      </c>
      <c r="AB29" s="55">
        <v>2</v>
      </c>
      <c r="AC29" s="227" t="s">
        <v>7</v>
      </c>
      <c r="AD29" s="80">
        <f t="shared" si="6"/>
        <v>45</v>
      </c>
      <c r="AE29" s="50">
        <f t="shared" si="7"/>
        <v>5</v>
      </c>
      <c r="AF29" s="48">
        <f t="shared" si="8"/>
        <v>50</v>
      </c>
      <c r="AG29" s="49">
        <f t="shared" si="9"/>
        <v>2</v>
      </c>
    </row>
    <row r="30" spans="2:33" ht="22.5" customHeight="1" x14ac:dyDescent="0.3">
      <c r="B30" s="656"/>
      <c r="C30" s="659"/>
      <c r="D30" s="87">
        <v>16</v>
      </c>
      <c r="E30" s="85" t="s">
        <v>90</v>
      </c>
      <c r="F30" s="221">
        <v>8</v>
      </c>
      <c r="G30" s="27">
        <v>4</v>
      </c>
      <c r="H30" s="27">
        <v>15</v>
      </c>
      <c r="I30" s="27"/>
      <c r="J30" s="50"/>
      <c r="K30" s="50"/>
      <c r="L30" s="50"/>
      <c r="M30" s="50">
        <f t="shared" si="0"/>
        <v>27</v>
      </c>
      <c r="N30" s="50">
        <f>((P30*30)-M30)</f>
        <v>3</v>
      </c>
      <c r="O30" s="50">
        <f t="shared" si="2"/>
        <v>30</v>
      </c>
      <c r="P30" s="55">
        <v>1</v>
      </c>
      <c r="Q30" s="227" t="s">
        <v>7</v>
      </c>
      <c r="R30" s="220"/>
      <c r="S30" s="25"/>
      <c r="T30" s="25"/>
      <c r="U30" s="27"/>
      <c r="V30" s="50"/>
      <c r="W30" s="50"/>
      <c r="X30" s="50"/>
      <c r="Y30" s="50"/>
      <c r="Z30" s="50"/>
      <c r="AA30" s="50"/>
      <c r="AB30" s="55"/>
      <c r="AC30" s="227"/>
      <c r="AD30" s="80">
        <f t="shared" si="6"/>
        <v>27</v>
      </c>
      <c r="AE30" s="50">
        <f t="shared" si="7"/>
        <v>3</v>
      </c>
      <c r="AF30" s="48">
        <f t="shared" si="8"/>
        <v>30</v>
      </c>
      <c r="AG30" s="49">
        <f t="shared" si="9"/>
        <v>1</v>
      </c>
    </row>
    <row r="31" spans="2:33" ht="22.5" customHeight="1" x14ac:dyDescent="0.3">
      <c r="B31" s="656"/>
      <c r="C31" s="659"/>
      <c r="D31" s="87">
        <v>17</v>
      </c>
      <c r="E31" s="85" t="s">
        <v>87</v>
      </c>
      <c r="F31" s="220">
        <v>15</v>
      </c>
      <c r="G31" s="25">
        <v>35</v>
      </c>
      <c r="H31" s="25">
        <v>55</v>
      </c>
      <c r="I31" s="27"/>
      <c r="J31" s="50"/>
      <c r="K31" s="50"/>
      <c r="L31" s="50"/>
      <c r="M31" s="50">
        <f t="shared" si="0"/>
        <v>105</v>
      </c>
      <c r="N31" s="50">
        <f>((P31*30)-M31)</f>
        <v>15</v>
      </c>
      <c r="O31" s="50">
        <f t="shared" si="2"/>
        <v>120</v>
      </c>
      <c r="P31" s="55">
        <v>4</v>
      </c>
      <c r="Q31" s="227" t="s">
        <v>7</v>
      </c>
      <c r="R31" s="220">
        <v>10</v>
      </c>
      <c r="S31" s="25">
        <v>15</v>
      </c>
      <c r="T31" s="25">
        <v>45</v>
      </c>
      <c r="U31" s="27"/>
      <c r="V31" s="50"/>
      <c r="W31" s="50"/>
      <c r="X31" s="50"/>
      <c r="Y31" s="50">
        <f t="shared" si="3"/>
        <v>70</v>
      </c>
      <c r="Z31" s="50">
        <f t="shared" si="4"/>
        <v>5</v>
      </c>
      <c r="AA31" s="50">
        <f t="shared" si="5"/>
        <v>75</v>
      </c>
      <c r="AB31" s="55">
        <v>3</v>
      </c>
      <c r="AC31" s="227" t="s">
        <v>7</v>
      </c>
      <c r="AD31" s="80">
        <f t="shared" si="6"/>
        <v>175</v>
      </c>
      <c r="AE31" s="50">
        <f t="shared" si="7"/>
        <v>20</v>
      </c>
      <c r="AF31" s="48">
        <f t="shared" si="8"/>
        <v>195</v>
      </c>
      <c r="AG31" s="49">
        <f t="shared" si="9"/>
        <v>7</v>
      </c>
    </row>
    <row r="32" spans="2:33" ht="36" customHeight="1" x14ac:dyDescent="0.3">
      <c r="B32" s="656"/>
      <c r="C32" s="659"/>
      <c r="D32" s="87">
        <v>18</v>
      </c>
      <c r="E32" s="85" t="s">
        <v>50</v>
      </c>
      <c r="F32" s="221"/>
      <c r="G32" s="27"/>
      <c r="H32" s="27"/>
      <c r="I32" s="27"/>
      <c r="J32" s="50"/>
      <c r="K32" s="50"/>
      <c r="L32" s="50"/>
      <c r="M32" s="50"/>
      <c r="N32" s="50"/>
      <c r="O32" s="50"/>
      <c r="P32" s="55"/>
      <c r="Q32" s="227"/>
      <c r="R32" s="221"/>
      <c r="S32" s="27">
        <v>10</v>
      </c>
      <c r="T32" s="27">
        <v>20</v>
      </c>
      <c r="U32" s="27"/>
      <c r="V32" s="50"/>
      <c r="W32" s="50"/>
      <c r="X32" s="50"/>
      <c r="Y32" s="50">
        <f t="shared" si="3"/>
        <v>30</v>
      </c>
      <c r="Z32" s="50">
        <f>((AB32*30)-Y32)</f>
        <v>0</v>
      </c>
      <c r="AA32" s="50">
        <f t="shared" si="5"/>
        <v>30</v>
      </c>
      <c r="AB32" s="55">
        <v>1</v>
      </c>
      <c r="AC32" s="227" t="s">
        <v>7</v>
      </c>
      <c r="AD32" s="80">
        <f t="shared" si="6"/>
        <v>30</v>
      </c>
      <c r="AE32" s="50">
        <f t="shared" si="7"/>
        <v>0</v>
      </c>
      <c r="AF32" s="48">
        <f t="shared" si="8"/>
        <v>30</v>
      </c>
      <c r="AG32" s="49">
        <f t="shared" si="9"/>
        <v>1</v>
      </c>
    </row>
    <row r="33" spans="2:33" ht="22.5" customHeight="1" thickBot="1" x14ac:dyDescent="0.35">
      <c r="B33" s="656"/>
      <c r="C33" s="660"/>
      <c r="D33" s="100">
        <v>19</v>
      </c>
      <c r="E33" s="101" t="s">
        <v>48</v>
      </c>
      <c r="F33" s="222">
        <v>20</v>
      </c>
      <c r="G33" s="24">
        <v>40</v>
      </c>
      <c r="H33" s="24"/>
      <c r="I33" s="24"/>
      <c r="J33" s="35"/>
      <c r="K33" s="35"/>
      <c r="L33" s="35"/>
      <c r="M33" s="35">
        <f t="shared" si="0"/>
        <v>60</v>
      </c>
      <c r="N33" s="35">
        <f>((P33*30)-M33)</f>
        <v>0</v>
      </c>
      <c r="O33" s="35">
        <f t="shared" si="2"/>
        <v>60</v>
      </c>
      <c r="P33" s="29">
        <v>2</v>
      </c>
      <c r="Q33" s="228" t="s">
        <v>7</v>
      </c>
      <c r="R33" s="222" t="s">
        <v>49</v>
      </c>
      <c r="S33" s="24"/>
      <c r="T33" s="24" t="s">
        <v>49</v>
      </c>
      <c r="U33" s="24"/>
      <c r="V33" s="35"/>
      <c r="W33" s="35"/>
      <c r="X33" s="35"/>
      <c r="Y33" s="35"/>
      <c r="Z33" s="35"/>
      <c r="AA33" s="35"/>
      <c r="AB33" s="29"/>
      <c r="AC33" s="228"/>
      <c r="AD33" s="102">
        <f t="shared" si="6"/>
        <v>60</v>
      </c>
      <c r="AE33" s="35">
        <f t="shared" si="7"/>
        <v>0</v>
      </c>
      <c r="AF33" s="51">
        <f t="shared" si="8"/>
        <v>60</v>
      </c>
      <c r="AG33" s="52">
        <f t="shared" si="9"/>
        <v>2</v>
      </c>
    </row>
    <row r="34" spans="2:33" ht="22.5" customHeight="1" x14ac:dyDescent="0.3">
      <c r="B34" s="656"/>
      <c r="C34" s="661" t="s">
        <v>95</v>
      </c>
      <c r="D34" s="224">
        <v>20</v>
      </c>
      <c r="E34" s="259" t="s">
        <v>47</v>
      </c>
      <c r="F34" s="223"/>
      <c r="G34" s="26">
        <v>7</v>
      </c>
      <c r="H34" s="26">
        <v>28</v>
      </c>
      <c r="I34" s="26"/>
      <c r="J34" s="7"/>
      <c r="K34" s="7"/>
      <c r="L34" s="7"/>
      <c r="M34" s="7">
        <f t="shared" si="0"/>
        <v>35</v>
      </c>
      <c r="N34" s="7">
        <f t="shared" si="1"/>
        <v>15</v>
      </c>
      <c r="O34" s="7">
        <f t="shared" si="2"/>
        <v>50</v>
      </c>
      <c r="P34" s="33">
        <v>2</v>
      </c>
      <c r="Q34" s="229" t="s">
        <v>7</v>
      </c>
      <c r="R34" s="223"/>
      <c r="S34" s="26">
        <v>6</v>
      </c>
      <c r="T34" s="26">
        <v>30</v>
      </c>
      <c r="U34" s="26"/>
      <c r="V34" s="7"/>
      <c r="W34" s="7"/>
      <c r="X34" s="7"/>
      <c r="Y34" s="7">
        <f t="shared" si="3"/>
        <v>36</v>
      </c>
      <c r="Z34" s="7">
        <f t="shared" si="4"/>
        <v>14</v>
      </c>
      <c r="AA34" s="7">
        <f t="shared" si="5"/>
        <v>50</v>
      </c>
      <c r="AB34" s="33">
        <v>2</v>
      </c>
      <c r="AC34" s="229" t="s">
        <v>7</v>
      </c>
      <c r="AD34" s="159">
        <f t="shared" si="6"/>
        <v>71</v>
      </c>
      <c r="AE34" s="7">
        <f t="shared" si="7"/>
        <v>29</v>
      </c>
      <c r="AF34" s="8">
        <f t="shared" si="8"/>
        <v>100</v>
      </c>
      <c r="AG34" s="9">
        <f t="shared" si="9"/>
        <v>4</v>
      </c>
    </row>
    <row r="35" spans="2:33" ht="22.5" customHeight="1" thickBot="1" x14ac:dyDescent="0.35">
      <c r="B35" s="657"/>
      <c r="C35" s="660"/>
      <c r="D35" s="100">
        <v>21</v>
      </c>
      <c r="E35" s="101" t="s">
        <v>88</v>
      </c>
      <c r="F35" s="222"/>
      <c r="G35" s="24"/>
      <c r="H35" s="24"/>
      <c r="I35" s="24"/>
      <c r="J35" s="35"/>
      <c r="K35" s="35"/>
      <c r="L35" s="35"/>
      <c r="M35" s="35"/>
      <c r="N35" s="35"/>
      <c r="O35" s="35"/>
      <c r="P35" s="29"/>
      <c r="Q35" s="228"/>
      <c r="R35" s="222">
        <v>2</v>
      </c>
      <c r="S35" s="24">
        <v>6</v>
      </c>
      <c r="T35" s="24">
        <v>8</v>
      </c>
      <c r="U35" s="24"/>
      <c r="V35" s="35"/>
      <c r="W35" s="35"/>
      <c r="X35" s="35"/>
      <c r="Y35" s="35">
        <f t="shared" si="3"/>
        <v>16</v>
      </c>
      <c r="Z35" s="35">
        <f t="shared" si="4"/>
        <v>9</v>
      </c>
      <c r="AA35" s="35">
        <f t="shared" si="5"/>
        <v>25</v>
      </c>
      <c r="AB35" s="29">
        <v>1</v>
      </c>
      <c r="AC35" s="228" t="s">
        <v>7</v>
      </c>
      <c r="AD35" s="102">
        <f t="shared" si="6"/>
        <v>16</v>
      </c>
      <c r="AE35" s="35">
        <f t="shared" si="7"/>
        <v>9</v>
      </c>
      <c r="AF35" s="51">
        <f t="shared" si="8"/>
        <v>25</v>
      </c>
      <c r="AG35" s="52">
        <f t="shared" si="9"/>
        <v>1</v>
      </c>
    </row>
    <row r="36" spans="2:33" ht="22.5" customHeight="1" x14ac:dyDescent="0.3">
      <c r="B36" s="668" t="s">
        <v>137</v>
      </c>
      <c r="C36" s="670"/>
      <c r="D36" s="224">
        <v>22</v>
      </c>
      <c r="E36" s="259" t="s">
        <v>45</v>
      </c>
      <c r="F36" s="223"/>
      <c r="G36" s="26">
        <v>10</v>
      </c>
      <c r="H36" s="26"/>
      <c r="I36" s="26"/>
      <c r="J36" s="7"/>
      <c r="K36" s="7"/>
      <c r="L36" s="7"/>
      <c r="M36" s="7">
        <f t="shared" si="0"/>
        <v>10</v>
      </c>
      <c r="N36" s="7">
        <f t="shared" si="1"/>
        <v>15</v>
      </c>
      <c r="O36" s="7">
        <f t="shared" si="2"/>
        <v>25</v>
      </c>
      <c r="P36" s="33">
        <v>1</v>
      </c>
      <c r="Q36" s="229" t="s">
        <v>7</v>
      </c>
      <c r="R36" s="223"/>
      <c r="S36" s="26"/>
      <c r="T36" s="26"/>
      <c r="U36" s="26"/>
      <c r="V36" s="7"/>
      <c r="W36" s="7"/>
      <c r="X36" s="7"/>
      <c r="Y36" s="7"/>
      <c r="Z36" s="7"/>
      <c r="AA36" s="7"/>
      <c r="AB36" s="33"/>
      <c r="AC36" s="229"/>
      <c r="AD36" s="159">
        <f t="shared" si="6"/>
        <v>10</v>
      </c>
      <c r="AE36" s="7">
        <f t="shared" si="7"/>
        <v>15</v>
      </c>
      <c r="AF36" s="8">
        <f t="shared" si="8"/>
        <v>25</v>
      </c>
      <c r="AG36" s="9">
        <f t="shared" si="9"/>
        <v>1</v>
      </c>
    </row>
    <row r="37" spans="2:33" ht="22.5" customHeight="1" thickBot="1" x14ac:dyDescent="0.35">
      <c r="B37" s="657"/>
      <c r="C37" s="700"/>
      <c r="D37" s="100">
        <v>23</v>
      </c>
      <c r="E37" s="101" t="s">
        <v>44</v>
      </c>
      <c r="F37" s="222"/>
      <c r="G37" s="24"/>
      <c r="H37" s="24"/>
      <c r="I37" s="24"/>
      <c r="J37" s="35"/>
      <c r="K37" s="35"/>
      <c r="L37" s="35"/>
      <c r="M37" s="35"/>
      <c r="N37" s="35"/>
      <c r="O37" s="35"/>
      <c r="P37" s="29"/>
      <c r="Q37" s="228"/>
      <c r="R37" s="222"/>
      <c r="S37" s="24">
        <v>15</v>
      </c>
      <c r="T37" s="24"/>
      <c r="U37" s="24"/>
      <c r="V37" s="35"/>
      <c r="W37" s="35"/>
      <c r="X37" s="35"/>
      <c r="Y37" s="35">
        <f t="shared" si="3"/>
        <v>15</v>
      </c>
      <c r="Z37" s="35">
        <f t="shared" si="4"/>
        <v>10</v>
      </c>
      <c r="AA37" s="35">
        <f t="shared" si="5"/>
        <v>25</v>
      </c>
      <c r="AB37" s="29">
        <v>1</v>
      </c>
      <c r="AC37" s="228" t="s">
        <v>7</v>
      </c>
      <c r="AD37" s="102">
        <f t="shared" si="6"/>
        <v>15</v>
      </c>
      <c r="AE37" s="22">
        <f t="shared" si="7"/>
        <v>10</v>
      </c>
      <c r="AF37" s="13">
        <f t="shared" si="8"/>
        <v>25</v>
      </c>
      <c r="AG37" s="14">
        <f t="shared" si="9"/>
        <v>1</v>
      </c>
    </row>
    <row r="38" spans="2:33" ht="24.75" customHeight="1" thickBot="1" x14ac:dyDescent="0.35">
      <c r="B38" s="509" t="s">
        <v>127</v>
      </c>
      <c r="C38" s="510"/>
      <c r="D38" s="510"/>
      <c r="E38" s="517"/>
      <c r="F38" s="131">
        <f t="shared" ref="F38:AB38" si="10">SUM(F13:F37)</f>
        <v>149</v>
      </c>
      <c r="G38" s="132">
        <f t="shared" si="10"/>
        <v>109</v>
      </c>
      <c r="H38" s="132">
        <f t="shared" si="10"/>
        <v>256</v>
      </c>
      <c r="I38" s="132">
        <f t="shared" si="10"/>
        <v>76</v>
      </c>
      <c r="J38" s="132">
        <f t="shared" si="10"/>
        <v>0</v>
      </c>
      <c r="K38" s="132">
        <f t="shared" si="10"/>
        <v>0</v>
      </c>
      <c r="L38" s="132">
        <f t="shared" si="10"/>
        <v>0</v>
      </c>
      <c r="M38" s="132">
        <f t="shared" si="10"/>
        <v>590</v>
      </c>
      <c r="N38" s="132">
        <f t="shared" si="10"/>
        <v>190</v>
      </c>
      <c r="O38" s="132">
        <f t="shared" si="10"/>
        <v>780</v>
      </c>
      <c r="P38" s="132">
        <f t="shared" si="10"/>
        <v>29</v>
      </c>
      <c r="Q38" s="137">
        <f t="shared" si="10"/>
        <v>0</v>
      </c>
      <c r="R38" s="131">
        <f t="shared" si="10"/>
        <v>79</v>
      </c>
      <c r="S38" s="132">
        <f t="shared" si="10"/>
        <v>92</v>
      </c>
      <c r="T38" s="132">
        <f t="shared" si="10"/>
        <v>222</v>
      </c>
      <c r="U38" s="132">
        <f t="shared" si="10"/>
        <v>76</v>
      </c>
      <c r="V38" s="132">
        <f t="shared" si="10"/>
        <v>0</v>
      </c>
      <c r="W38" s="132">
        <f t="shared" si="10"/>
        <v>0</v>
      </c>
      <c r="X38" s="132">
        <f t="shared" si="10"/>
        <v>0</v>
      </c>
      <c r="Y38" s="132">
        <f t="shared" si="10"/>
        <v>469</v>
      </c>
      <c r="Z38" s="132">
        <f t="shared" si="10"/>
        <v>191</v>
      </c>
      <c r="AA38" s="132">
        <f t="shared" si="10"/>
        <v>660</v>
      </c>
      <c r="AB38" s="132">
        <f t="shared" si="10"/>
        <v>26</v>
      </c>
      <c r="AC38" s="133"/>
      <c r="AD38" s="187">
        <f>SUM(AD13:AD37)</f>
        <v>1059</v>
      </c>
      <c r="AE38" s="173">
        <f>SUM(AE13:AE37)</f>
        <v>381</v>
      </c>
      <c r="AF38" s="173">
        <f>SUM(AF13:AF37)</f>
        <v>1440</v>
      </c>
      <c r="AG38" s="174">
        <f>SUM(AG13:AG37)</f>
        <v>55</v>
      </c>
    </row>
    <row r="39" spans="2:33" ht="19.5" customHeight="1" x14ac:dyDescent="0.3">
      <c r="B39" s="532" t="s">
        <v>125</v>
      </c>
      <c r="C39" s="585"/>
      <c r="D39" s="587" t="s">
        <v>124</v>
      </c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2:33" ht="19.5" customHeight="1" thickBot="1" x14ac:dyDescent="0.35">
      <c r="B40" s="533"/>
      <c r="C40" s="586"/>
      <c r="D40" s="590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2"/>
    </row>
    <row r="41" spans="2:33" ht="22.5" customHeight="1" x14ac:dyDescent="0.3">
      <c r="B41" s="543" t="s">
        <v>155</v>
      </c>
      <c r="C41" s="679"/>
      <c r="D41" s="269">
        <v>1</v>
      </c>
      <c r="E41" s="436" t="s">
        <v>151</v>
      </c>
      <c r="F41" s="437">
        <v>10</v>
      </c>
      <c r="G41" s="438"/>
      <c r="H41" s="418"/>
      <c r="I41" s="418"/>
      <c r="J41" s="418"/>
      <c r="K41" s="418"/>
      <c r="L41" s="418"/>
      <c r="M41" s="104">
        <f>SUM(F41:L41)</f>
        <v>10</v>
      </c>
      <c r="N41" s="19">
        <f>((P41*25)-M41)</f>
        <v>15</v>
      </c>
      <c r="O41" s="19">
        <f>SUM(M41:N41)</f>
        <v>25</v>
      </c>
      <c r="P41" s="616">
        <v>1</v>
      </c>
      <c r="Q41" s="649" t="s">
        <v>7</v>
      </c>
      <c r="R41" s="159"/>
      <c r="S41" s="7"/>
      <c r="T41" s="7"/>
      <c r="U41" s="7"/>
      <c r="V41" s="7"/>
      <c r="W41" s="7"/>
      <c r="X41" s="7"/>
      <c r="Y41" s="7"/>
      <c r="Z41" s="7"/>
      <c r="AA41" s="7"/>
      <c r="AB41" s="7"/>
      <c r="AC41" s="681"/>
      <c r="AD41" s="684">
        <v>10</v>
      </c>
      <c r="AE41" s="616">
        <f>((AG41*25)-AD41)</f>
        <v>15</v>
      </c>
      <c r="AF41" s="618">
        <f>SUM(AD41:AE44)</f>
        <v>25</v>
      </c>
      <c r="AG41" s="649">
        <v>1</v>
      </c>
    </row>
    <row r="42" spans="2:33" s="38" customFormat="1" ht="22.5" customHeight="1" x14ac:dyDescent="0.3">
      <c r="B42" s="545"/>
      <c r="C42" s="680"/>
      <c r="D42" s="270">
        <v>2</v>
      </c>
      <c r="E42" s="439" t="s">
        <v>196</v>
      </c>
      <c r="F42" s="440"/>
      <c r="G42" s="441"/>
      <c r="H42" s="42"/>
      <c r="I42" s="42"/>
      <c r="J42" s="42"/>
      <c r="K42" s="42"/>
      <c r="L42" s="40">
        <v>10</v>
      </c>
      <c r="M42" s="40">
        <f t="shared" ref="M42:M45" si="11">SUM(F42:L42)</f>
        <v>10</v>
      </c>
      <c r="N42" s="50">
        <v>15</v>
      </c>
      <c r="O42" s="50">
        <v>25</v>
      </c>
      <c r="P42" s="600"/>
      <c r="Q42" s="583"/>
      <c r="R42" s="3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682"/>
      <c r="AD42" s="685"/>
      <c r="AE42" s="600"/>
      <c r="AF42" s="566"/>
      <c r="AG42" s="583"/>
    </row>
    <row r="43" spans="2:33" ht="33.75" customHeight="1" x14ac:dyDescent="0.3">
      <c r="B43" s="545"/>
      <c r="C43" s="680"/>
      <c r="D43" s="270">
        <v>3</v>
      </c>
      <c r="E43" s="85" t="s">
        <v>153</v>
      </c>
      <c r="F43" s="329">
        <v>6</v>
      </c>
      <c r="G43" s="28">
        <v>4</v>
      </c>
      <c r="H43" s="54"/>
      <c r="I43" s="54"/>
      <c r="J43" s="54"/>
      <c r="K43" s="54"/>
      <c r="L43" s="54"/>
      <c r="M43" s="50">
        <f t="shared" si="11"/>
        <v>10</v>
      </c>
      <c r="N43" s="50">
        <v>15</v>
      </c>
      <c r="O43" s="50">
        <f t="shared" ref="O43" si="12">SUM(M43:N43)</f>
        <v>25</v>
      </c>
      <c r="P43" s="600"/>
      <c r="Q43" s="583"/>
      <c r="R43" s="80"/>
      <c r="S43" s="5"/>
      <c r="T43" s="5"/>
      <c r="U43" s="5"/>
      <c r="V43" s="5"/>
      <c r="W43" s="5"/>
      <c r="X43" s="5"/>
      <c r="Y43" s="5"/>
      <c r="Z43" s="5"/>
      <c r="AA43" s="5"/>
      <c r="AB43" s="5"/>
      <c r="AC43" s="682"/>
      <c r="AD43" s="685"/>
      <c r="AE43" s="600"/>
      <c r="AF43" s="566"/>
      <c r="AG43" s="583"/>
    </row>
    <row r="44" spans="2:33" ht="22.5" customHeight="1" thickBot="1" x14ac:dyDescent="0.35">
      <c r="B44" s="545"/>
      <c r="C44" s="680"/>
      <c r="D44" s="271">
        <v>4</v>
      </c>
      <c r="E44" s="98" t="s">
        <v>154</v>
      </c>
      <c r="F44" s="330">
        <v>10</v>
      </c>
      <c r="G44" s="331"/>
      <c r="H44" s="6"/>
      <c r="I44" s="6"/>
      <c r="J44" s="6"/>
      <c r="K44" s="6"/>
      <c r="L44" s="6"/>
      <c r="M44" s="35">
        <f t="shared" si="11"/>
        <v>10</v>
      </c>
      <c r="N44" s="35">
        <v>15</v>
      </c>
      <c r="O44" s="35">
        <v>25</v>
      </c>
      <c r="P44" s="617"/>
      <c r="Q44" s="650"/>
      <c r="R44" s="93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83"/>
      <c r="AD44" s="686"/>
      <c r="AE44" s="601"/>
      <c r="AF44" s="567"/>
      <c r="AG44" s="584"/>
    </row>
    <row r="45" spans="2:33" ht="26.25" customHeight="1" thickBot="1" x14ac:dyDescent="0.35">
      <c r="B45" s="509" t="s">
        <v>127</v>
      </c>
      <c r="C45" s="510"/>
      <c r="D45" s="672"/>
      <c r="E45" s="517"/>
      <c r="F45" s="253">
        <v>10</v>
      </c>
      <c r="G45" s="233"/>
      <c r="H45" s="139"/>
      <c r="I45" s="139"/>
      <c r="J45" s="139"/>
      <c r="K45" s="139"/>
      <c r="L45" s="139"/>
      <c r="M45" s="148">
        <f t="shared" si="11"/>
        <v>10</v>
      </c>
      <c r="N45" s="148">
        <v>15</v>
      </c>
      <c r="O45" s="148">
        <v>25</v>
      </c>
      <c r="P45" s="148">
        <v>1</v>
      </c>
      <c r="Q45" s="139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234"/>
      <c r="AD45" s="161">
        <f>SUM(AD41)</f>
        <v>10</v>
      </c>
      <c r="AE45" s="141">
        <f>SUM(AE41)</f>
        <v>15</v>
      </c>
      <c r="AF45" s="141">
        <f>SUM(AF41)</f>
        <v>25</v>
      </c>
      <c r="AG45" s="142">
        <v>1</v>
      </c>
    </row>
    <row r="46" spans="2:33" ht="12.75" customHeight="1" x14ac:dyDescent="0.3">
      <c r="B46" s="533" t="s">
        <v>184</v>
      </c>
      <c r="C46" s="586"/>
      <c r="D46" s="673" t="s">
        <v>124</v>
      </c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5"/>
    </row>
    <row r="47" spans="2:33" ht="10.5" customHeight="1" thickBot="1" x14ac:dyDescent="0.35">
      <c r="B47" s="533"/>
      <c r="C47" s="586"/>
      <c r="D47" s="676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8"/>
    </row>
    <row r="48" spans="2:33" ht="27" customHeight="1" thickBot="1" x14ac:dyDescent="0.35">
      <c r="B48" s="533"/>
      <c r="C48" s="586"/>
      <c r="D48" s="166">
        <v>1</v>
      </c>
      <c r="E48" s="324" t="s">
        <v>126</v>
      </c>
      <c r="F48" s="167"/>
      <c r="G48" s="167"/>
      <c r="H48" s="167"/>
      <c r="I48" s="167"/>
      <c r="J48" s="167"/>
      <c r="K48" s="167"/>
      <c r="L48" s="167"/>
      <c r="M48" s="168"/>
      <c r="N48" s="167"/>
      <c r="O48" s="168"/>
      <c r="P48" s="167"/>
      <c r="Q48" s="167"/>
      <c r="R48" s="167"/>
      <c r="S48" s="167"/>
      <c r="T48" s="167"/>
      <c r="U48" s="167"/>
      <c r="V48" s="167"/>
      <c r="W48" s="169">
        <v>120</v>
      </c>
      <c r="X48" s="167"/>
      <c r="Y48" s="169">
        <f>SUM(W48)</f>
        <v>120</v>
      </c>
      <c r="Z48" s="167"/>
      <c r="AA48" s="169">
        <f>SUM(Y48:Z48)</f>
        <v>120</v>
      </c>
      <c r="AB48" s="170">
        <v>4</v>
      </c>
      <c r="AC48" s="272" t="s">
        <v>7</v>
      </c>
      <c r="AD48" s="273">
        <f>SUM(AA48)</f>
        <v>120</v>
      </c>
      <c r="AE48" s="169">
        <f>SUM(Z48)</f>
        <v>0</v>
      </c>
      <c r="AF48" s="170">
        <f>SUM(AD48:AE48)</f>
        <v>120</v>
      </c>
      <c r="AG48" s="171">
        <f>SUM(AB48)</f>
        <v>4</v>
      </c>
    </row>
    <row r="49" spans="2:33" s="3" customFormat="1" ht="36" customHeight="1" thickBot="1" x14ac:dyDescent="0.35">
      <c r="B49" s="518" t="s">
        <v>112</v>
      </c>
      <c r="C49" s="520"/>
      <c r="D49" s="520"/>
      <c r="E49" s="519"/>
      <c r="F49" s="123">
        <f t="shared" ref="F49:P49" si="13">SUM(F38,F45,F48)</f>
        <v>159</v>
      </c>
      <c r="G49" s="66">
        <f t="shared" si="13"/>
        <v>109</v>
      </c>
      <c r="H49" s="66">
        <f t="shared" si="13"/>
        <v>256</v>
      </c>
      <c r="I49" s="66">
        <f t="shared" si="13"/>
        <v>76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600</v>
      </c>
      <c r="N49" s="66">
        <f t="shared" si="13"/>
        <v>205</v>
      </c>
      <c r="O49" s="66">
        <f t="shared" si="13"/>
        <v>805</v>
      </c>
      <c r="P49" s="66">
        <f t="shared" si="13"/>
        <v>30</v>
      </c>
      <c r="Q49" s="66" t="s">
        <v>113</v>
      </c>
      <c r="R49" s="66">
        <f t="shared" ref="R49:AB49" si="14">SUM(R38,R45,R48)</f>
        <v>79</v>
      </c>
      <c r="S49" s="66">
        <f t="shared" si="14"/>
        <v>92</v>
      </c>
      <c r="T49" s="66">
        <f t="shared" si="14"/>
        <v>222</v>
      </c>
      <c r="U49" s="66">
        <f t="shared" si="14"/>
        <v>76</v>
      </c>
      <c r="V49" s="66">
        <f t="shared" si="14"/>
        <v>0</v>
      </c>
      <c r="W49" s="66">
        <f t="shared" si="14"/>
        <v>120</v>
      </c>
      <c r="X49" s="66">
        <f t="shared" si="14"/>
        <v>0</v>
      </c>
      <c r="Y49" s="66">
        <f t="shared" si="14"/>
        <v>589</v>
      </c>
      <c r="Z49" s="66">
        <f t="shared" si="14"/>
        <v>191</v>
      </c>
      <c r="AA49" s="66">
        <f t="shared" si="14"/>
        <v>780</v>
      </c>
      <c r="AB49" s="66">
        <f t="shared" si="14"/>
        <v>30</v>
      </c>
      <c r="AC49" s="235" t="s">
        <v>113</v>
      </c>
      <c r="AD49" s="240">
        <f>SUM(AD38,AD45,AD48)</f>
        <v>1189</v>
      </c>
      <c r="AE49" s="66">
        <f>SUM(AE38,AE45,AE48)</f>
        <v>396</v>
      </c>
      <c r="AF49" s="66">
        <f>SUM(AF38,AF45,AF48)</f>
        <v>1585</v>
      </c>
      <c r="AG49" s="67">
        <f>SUM(AG38,AG45,AG48)</f>
        <v>60</v>
      </c>
    </row>
    <row r="50" spans="2:33" ht="15" customHeight="1" x14ac:dyDescent="0.3"/>
    <row r="51" spans="2:33" ht="17.399999999999999" x14ac:dyDescent="0.3">
      <c r="B51" s="538" t="s">
        <v>182</v>
      </c>
      <c r="C51" s="538"/>
      <c r="D51" s="538"/>
    </row>
    <row r="52" spans="2:33" ht="15.6" x14ac:dyDescent="0.3">
      <c r="B52" s="604" t="s">
        <v>138</v>
      </c>
      <c r="C52" s="604"/>
      <c r="D52" s="175" t="s">
        <v>6</v>
      </c>
    </row>
    <row r="53" spans="2:33" ht="15.6" x14ac:dyDescent="0.3">
      <c r="B53" s="604" t="s">
        <v>139</v>
      </c>
      <c r="C53" s="604"/>
      <c r="D53" s="175" t="s">
        <v>5</v>
      </c>
    </row>
    <row r="54" spans="2:33" ht="15.6" x14ac:dyDescent="0.3">
      <c r="B54" s="604" t="s">
        <v>140</v>
      </c>
      <c r="C54" s="604"/>
      <c r="D54" s="175" t="s">
        <v>4</v>
      </c>
    </row>
    <row r="55" spans="2:33" ht="15.6" x14ac:dyDescent="0.3">
      <c r="B55" s="604" t="s">
        <v>141</v>
      </c>
      <c r="C55" s="604"/>
      <c r="D55" s="175" t="s">
        <v>3</v>
      </c>
    </row>
    <row r="56" spans="2:33" ht="15.6" x14ac:dyDescent="0.3">
      <c r="B56" s="604" t="s">
        <v>142</v>
      </c>
      <c r="C56" s="604"/>
      <c r="D56" s="175" t="s">
        <v>2</v>
      </c>
    </row>
    <row r="57" spans="2:33" ht="15.6" x14ac:dyDescent="0.3">
      <c r="B57" s="604" t="s">
        <v>143</v>
      </c>
      <c r="C57" s="604"/>
      <c r="D57" s="175" t="s">
        <v>1</v>
      </c>
    </row>
    <row r="58" spans="2:33" ht="15.6" x14ac:dyDescent="0.3">
      <c r="B58" s="604" t="s">
        <v>0</v>
      </c>
      <c r="C58" s="604"/>
      <c r="D58" s="175" t="s">
        <v>107</v>
      </c>
    </row>
    <row r="59" spans="2:33" ht="15.6" x14ac:dyDescent="0.3">
      <c r="B59" s="604" t="s">
        <v>144</v>
      </c>
      <c r="C59" s="604"/>
      <c r="D59" s="175" t="s">
        <v>7</v>
      </c>
    </row>
    <row r="60" spans="2:33" ht="15.6" x14ac:dyDescent="0.3">
      <c r="B60" s="604" t="s">
        <v>145</v>
      </c>
      <c r="C60" s="604"/>
      <c r="D60" s="175" t="s">
        <v>11</v>
      </c>
    </row>
    <row r="61" spans="2:33" ht="15.6" x14ac:dyDescent="0.3">
      <c r="B61" s="604" t="s">
        <v>146</v>
      </c>
      <c r="C61" s="604"/>
      <c r="D61" s="175" t="s">
        <v>147</v>
      </c>
    </row>
  </sheetData>
  <mergeCells count="58">
    <mergeCell ref="C7:C12"/>
    <mergeCell ref="B7:B12"/>
    <mergeCell ref="B39:C40"/>
    <mergeCell ref="D11:AG11"/>
    <mergeCell ref="AG15:AG17"/>
    <mergeCell ref="AG18:AG19"/>
    <mergeCell ref="B13:B14"/>
    <mergeCell ref="C13:C14"/>
    <mergeCell ref="B36:B37"/>
    <mergeCell ref="C36:C37"/>
    <mergeCell ref="B24:B35"/>
    <mergeCell ref="C24:C26"/>
    <mergeCell ref="C27:C33"/>
    <mergeCell ref="C34:C35"/>
    <mergeCell ref="B15:B23"/>
    <mergeCell ref="C15:C23"/>
    <mergeCell ref="B59:C59"/>
    <mergeCell ref="B60:C60"/>
    <mergeCell ref="B61:C61"/>
    <mergeCell ref="B5:I5"/>
    <mergeCell ref="J5:AG5"/>
    <mergeCell ref="B6:I6"/>
    <mergeCell ref="B54:C54"/>
    <mergeCell ref="B55:C55"/>
    <mergeCell ref="B56:C56"/>
    <mergeCell ref="B57:C57"/>
    <mergeCell ref="B58:C58"/>
    <mergeCell ref="B51:D51"/>
    <mergeCell ref="B52:C52"/>
    <mergeCell ref="B53:C53"/>
    <mergeCell ref="J6:AG6"/>
    <mergeCell ref="F9:Q9"/>
    <mergeCell ref="B38:E38"/>
    <mergeCell ref="B46:C48"/>
    <mergeCell ref="B2:AG2"/>
    <mergeCell ref="B3:I3"/>
    <mergeCell ref="J3:AG3"/>
    <mergeCell ref="B4:I4"/>
    <mergeCell ref="J4:AG4"/>
    <mergeCell ref="R8:AC8"/>
    <mergeCell ref="R9:AC9"/>
    <mergeCell ref="AD8:AG9"/>
    <mergeCell ref="E12:AG12"/>
    <mergeCell ref="D8:E10"/>
    <mergeCell ref="D7:AG7"/>
    <mergeCell ref="F8:Q8"/>
    <mergeCell ref="Q41:Q44"/>
    <mergeCell ref="P41:P44"/>
    <mergeCell ref="B49:E49"/>
    <mergeCell ref="D39:AG40"/>
    <mergeCell ref="B45:E45"/>
    <mergeCell ref="D46:AG47"/>
    <mergeCell ref="B41:C44"/>
    <mergeCell ref="AC41:AC44"/>
    <mergeCell ref="AD41:AD44"/>
    <mergeCell ref="AE41:AE44"/>
    <mergeCell ref="AF41:AF44"/>
    <mergeCell ref="AG41:AG44"/>
  </mergeCells>
  <pageMargins left="0.23622047244094491" right="0.23622047244094491" top="0.15748031496062992" bottom="0.15748031496062992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02448"/>
    <pageSetUpPr fitToPage="1"/>
  </sheetPr>
  <dimension ref="B1:AH55"/>
  <sheetViews>
    <sheetView topLeftCell="C25" zoomScale="70" zoomScaleNormal="70" workbookViewId="0">
      <selection activeCell="AH37" sqref="AH37:AH38"/>
    </sheetView>
  </sheetViews>
  <sheetFormatPr defaultColWidth="9.109375" defaultRowHeight="14.4" x14ac:dyDescent="0.3"/>
  <cols>
    <col min="1" max="1" width="9.109375" style="1"/>
    <col min="2" max="2" width="19.5546875" style="2" customWidth="1"/>
    <col min="3" max="3" width="19" style="2" bestFit="1" customWidth="1"/>
    <col min="4" max="4" width="7.88671875" style="1" customWidth="1"/>
    <col min="5" max="5" width="61.88671875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7.6640625" style="1" customWidth="1"/>
    <col min="18" max="18" width="6.109375" style="1" customWidth="1"/>
    <col min="19" max="19" width="4.6640625" style="1" bestFit="1" customWidth="1"/>
    <col min="20" max="21" width="6.33203125" style="1" customWidth="1"/>
    <col min="22" max="22" width="3.33203125" style="1" bestFit="1" customWidth="1"/>
    <col min="23" max="23" width="6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6640625" style="3" customWidth="1"/>
    <col min="29" max="29" width="7.6640625" style="1" customWidth="1"/>
    <col min="30" max="30" width="9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11.886718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174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33" customHeight="1" thickBot="1" x14ac:dyDescent="0.35">
      <c r="B7" s="532" t="s">
        <v>132</v>
      </c>
      <c r="C7" s="551" t="s">
        <v>133</v>
      </c>
      <c r="D7" s="694" t="s">
        <v>188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145"/>
    </row>
    <row r="8" spans="2:34" ht="18.75" customHeight="1" x14ac:dyDescent="0.3">
      <c r="B8" s="533"/>
      <c r="C8" s="552"/>
      <c r="D8" s="543" t="s">
        <v>106</v>
      </c>
      <c r="E8" s="544"/>
      <c r="F8" s="709" t="s">
        <v>167</v>
      </c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05" t="s">
        <v>168</v>
      </c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7"/>
      <c r="AD8" s="708"/>
      <c r="AE8" s="708"/>
      <c r="AF8" s="708"/>
      <c r="AG8" s="693"/>
    </row>
    <row r="9" spans="2:34" ht="15.75" customHeight="1" thickBot="1" x14ac:dyDescent="0.35">
      <c r="B9" s="533"/>
      <c r="C9" s="552"/>
      <c r="D9" s="545"/>
      <c r="E9" s="546"/>
      <c r="F9" s="657" t="s">
        <v>24</v>
      </c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1"/>
      <c r="R9" s="657" t="s">
        <v>24</v>
      </c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1"/>
      <c r="AD9" s="624"/>
      <c r="AE9" s="624"/>
      <c r="AF9" s="624"/>
      <c r="AG9" s="625"/>
    </row>
    <row r="10" spans="2:34" s="4" customFormat="1" ht="144" customHeight="1" thickBot="1" x14ac:dyDescent="0.35">
      <c r="B10" s="533"/>
      <c r="C10" s="552"/>
      <c r="D10" s="651"/>
      <c r="E10" s="652"/>
      <c r="F10" s="276" t="s">
        <v>6</v>
      </c>
      <c r="G10" s="274" t="s">
        <v>5</v>
      </c>
      <c r="H10" s="274" t="s">
        <v>4</v>
      </c>
      <c r="I10" s="274" t="s">
        <v>3</v>
      </c>
      <c r="J10" s="274" t="s">
        <v>2</v>
      </c>
      <c r="K10" s="274" t="s">
        <v>1</v>
      </c>
      <c r="L10" s="274" t="s">
        <v>114</v>
      </c>
      <c r="M10" s="274" t="s">
        <v>191</v>
      </c>
      <c r="N10" s="274" t="s">
        <v>115</v>
      </c>
      <c r="O10" s="274" t="s">
        <v>116</v>
      </c>
      <c r="P10" s="274" t="s">
        <v>117</v>
      </c>
      <c r="Q10" s="370" t="s">
        <v>109</v>
      </c>
      <c r="R10" s="276" t="s">
        <v>6</v>
      </c>
      <c r="S10" s="274" t="s">
        <v>5</v>
      </c>
      <c r="T10" s="274" t="s">
        <v>4</v>
      </c>
      <c r="U10" s="274" t="s">
        <v>3</v>
      </c>
      <c r="V10" s="274" t="s">
        <v>2</v>
      </c>
      <c r="W10" s="274" t="s">
        <v>1</v>
      </c>
      <c r="X10" s="274" t="s">
        <v>107</v>
      </c>
      <c r="Y10" s="274" t="s">
        <v>118</v>
      </c>
      <c r="Z10" s="274" t="s">
        <v>115</v>
      </c>
      <c r="AA10" s="274" t="s">
        <v>116</v>
      </c>
      <c r="AB10" s="274" t="s">
        <v>108</v>
      </c>
      <c r="AC10" s="370" t="s">
        <v>119</v>
      </c>
      <c r="AD10" s="275" t="s">
        <v>120</v>
      </c>
      <c r="AE10" s="274" t="s">
        <v>121</v>
      </c>
      <c r="AF10" s="274" t="s">
        <v>122</v>
      </c>
      <c r="AG10" s="370" t="s">
        <v>110</v>
      </c>
    </row>
    <row r="11" spans="2:34" ht="23.25" customHeight="1" x14ac:dyDescent="0.3">
      <c r="B11" s="533"/>
      <c r="C11" s="552"/>
      <c r="D11" s="721" t="s">
        <v>123</v>
      </c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3"/>
    </row>
    <row r="12" spans="2:34" ht="23.25" customHeight="1" thickBot="1" x14ac:dyDescent="0.35">
      <c r="B12" s="514"/>
      <c r="C12" s="553"/>
      <c r="D12" s="99" t="s">
        <v>25</v>
      </c>
      <c r="E12" s="301" t="s">
        <v>124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3"/>
    </row>
    <row r="13" spans="2:34" ht="25.5" customHeight="1" thickBot="1" x14ac:dyDescent="0.35">
      <c r="B13" s="201" t="s">
        <v>134</v>
      </c>
      <c r="C13" s="304"/>
      <c r="D13" s="282">
        <v>1</v>
      </c>
      <c r="E13" s="285" t="s">
        <v>70</v>
      </c>
      <c r="F13" s="298"/>
      <c r="G13" s="279"/>
      <c r="H13" s="279">
        <v>4</v>
      </c>
      <c r="I13" s="279">
        <v>6</v>
      </c>
      <c r="J13" s="75"/>
      <c r="K13" s="75"/>
      <c r="L13" s="75"/>
      <c r="M13" s="75">
        <f>SUM(F13:L13)</f>
        <v>10</v>
      </c>
      <c r="N13" s="75">
        <f>((P13*25)-M13)</f>
        <v>15</v>
      </c>
      <c r="O13" s="75">
        <f>SUM(M13:N13)</f>
        <v>25</v>
      </c>
      <c r="P13" s="281">
        <v>1</v>
      </c>
      <c r="Q13" s="306" t="s">
        <v>7</v>
      </c>
      <c r="R13" s="295"/>
      <c r="S13" s="280"/>
      <c r="T13" s="280"/>
      <c r="U13" s="280"/>
      <c r="V13" s="280"/>
      <c r="W13" s="62"/>
      <c r="X13" s="75"/>
      <c r="Y13" s="75"/>
      <c r="Z13" s="75"/>
      <c r="AA13" s="75"/>
      <c r="AB13" s="281"/>
      <c r="AC13" s="309"/>
      <c r="AD13" s="250">
        <f>SUM(M13,Y13)</f>
        <v>10</v>
      </c>
      <c r="AE13" s="75">
        <f>SUM(N13,Z13)</f>
        <v>15</v>
      </c>
      <c r="AF13" s="76">
        <f>SUM(AD13:AE13)</f>
        <v>25</v>
      </c>
      <c r="AG13" s="77">
        <f>SUM(P13,AB13)</f>
        <v>1</v>
      </c>
    </row>
    <row r="14" spans="2:34" ht="25.5" customHeight="1" x14ac:dyDescent="0.3">
      <c r="B14" s="626" t="s">
        <v>135</v>
      </c>
      <c r="C14" s="712"/>
      <c r="D14" s="149">
        <v>2</v>
      </c>
      <c r="E14" s="286" t="s">
        <v>74</v>
      </c>
      <c r="F14" s="219"/>
      <c r="G14" s="56"/>
      <c r="H14" s="56"/>
      <c r="I14" s="56"/>
      <c r="J14" s="19"/>
      <c r="K14" s="19"/>
      <c r="L14" s="19"/>
      <c r="M14" s="19"/>
      <c r="N14" s="19"/>
      <c r="O14" s="19"/>
      <c r="P14" s="34"/>
      <c r="Q14" s="225"/>
      <c r="R14" s="210"/>
      <c r="S14" s="56"/>
      <c r="T14" s="56">
        <v>6</v>
      </c>
      <c r="U14" s="56">
        <v>24</v>
      </c>
      <c r="V14" s="57"/>
      <c r="W14" s="58"/>
      <c r="X14" s="19"/>
      <c r="Y14" s="19">
        <f t="shared" ref="Y14:Y30" si="0">SUM(R14:X14)</f>
        <v>30</v>
      </c>
      <c r="Z14" s="19">
        <f>((AB14*30)-Y14)</f>
        <v>0</v>
      </c>
      <c r="AA14" s="19">
        <f t="shared" ref="AA14:AA30" si="1">SUM(Y14:Z14)</f>
        <v>30</v>
      </c>
      <c r="AB14" s="34">
        <v>1</v>
      </c>
      <c r="AC14" s="310" t="s">
        <v>7</v>
      </c>
      <c r="AD14" s="81">
        <f t="shared" ref="AD14:AD30" si="2">SUM(M14,Y14)</f>
        <v>30</v>
      </c>
      <c r="AE14" s="19">
        <f t="shared" ref="AE14:AE30" si="3">SUM(N14,Z14)</f>
        <v>0</v>
      </c>
      <c r="AF14" s="46">
        <f t="shared" ref="AF14:AF30" si="4">SUM(AD14:AE14)</f>
        <v>30</v>
      </c>
      <c r="AG14" s="47">
        <f t="shared" ref="AG14:AG30" si="5">SUM(P14,AB14)</f>
        <v>1</v>
      </c>
    </row>
    <row r="15" spans="2:34" ht="24" customHeight="1" x14ac:dyDescent="0.3">
      <c r="B15" s="692"/>
      <c r="C15" s="714"/>
      <c r="D15" s="53">
        <v>3</v>
      </c>
      <c r="E15" s="287" t="s">
        <v>71</v>
      </c>
      <c r="F15" s="220">
        <v>12</v>
      </c>
      <c r="G15" s="25"/>
      <c r="H15" s="25">
        <v>18</v>
      </c>
      <c r="I15" s="25"/>
      <c r="J15" s="50"/>
      <c r="K15" s="50"/>
      <c r="L15" s="50"/>
      <c r="M15" s="50">
        <f t="shared" ref="M15:M29" si="6">SUM(F15:L15)</f>
        <v>30</v>
      </c>
      <c r="N15" s="50">
        <f t="shared" ref="N15:N29" si="7">((P15*25)-M15)</f>
        <v>20</v>
      </c>
      <c r="O15" s="50">
        <f t="shared" ref="O15:O29" si="8">SUM(M15:N15)</f>
        <v>50</v>
      </c>
      <c r="P15" s="55">
        <v>2</v>
      </c>
      <c r="Q15" s="227" t="s">
        <v>7</v>
      </c>
      <c r="R15" s="211"/>
      <c r="S15" s="25"/>
      <c r="T15" s="25"/>
      <c r="U15" s="25"/>
      <c r="V15" s="30"/>
      <c r="W15" s="54"/>
      <c r="X15" s="50"/>
      <c r="Y15" s="50"/>
      <c r="Z15" s="50"/>
      <c r="AA15" s="50"/>
      <c r="AB15" s="55"/>
      <c r="AC15" s="311"/>
      <c r="AD15" s="82">
        <f t="shared" si="2"/>
        <v>30</v>
      </c>
      <c r="AE15" s="50">
        <f t="shared" si="3"/>
        <v>20</v>
      </c>
      <c r="AF15" s="48">
        <f t="shared" si="4"/>
        <v>50</v>
      </c>
      <c r="AG15" s="49">
        <f t="shared" si="5"/>
        <v>2</v>
      </c>
    </row>
    <row r="16" spans="2:34" ht="24" customHeight="1" x14ac:dyDescent="0.3">
      <c r="B16" s="692"/>
      <c r="C16" s="714"/>
      <c r="D16" s="53">
        <v>4</v>
      </c>
      <c r="E16" s="288" t="s">
        <v>69</v>
      </c>
      <c r="F16" s="220"/>
      <c r="G16" s="25"/>
      <c r="H16" s="25">
        <v>15</v>
      </c>
      <c r="I16" s="25"/>
      <c r="J16" s="50"/>
      <c r="K16" s="50"/>
      <c r="L16" s="50"/>
      <c r="M16" s="50">
        <f t="shared" si="6"/>
        <v>15</v>
      </c>
      <c r="N16" s="50">
        <f t="shared" si="7"/>
        <v>10</v>
      </c>
      <c r="O16" s="50">
        <f t="shared" si="8"/>
        <v>25</v>
      </c>
      <c r="P16" s="55">
        <v>1</v>
      </c>
      <c r="Q16" s="227" t="s">
        <v>7</v>
      </c>
      <c r="R16" s="211"/>
      <c r="S16" s="25"/>
      <c r="T16" s="25"/>
      <c r="U16" s="25"/>
      <c r="V16" s="30"/>
      <c r="W16" s="54"/>
      <c r="X16" s="50"/>
      <c r="Y16" s="50"/>
      <c r="Z16" s="50"/>
      <c r="AA16" s="50"/>
      <c r="AB16" s="55"/>
      <c r="AC16" s="311"/>
      <c r="AD16" s="82">
        <f t="shared" si="2"/>
        <v>15</v>
      </c>
      <c r="AE16" s="50">
        <f t="shared" si="3"/>
        <v>10</v>
      </c>
      <c r="AF16" s="48">
        <f t="shared" si="4"/>
        <v>25</v>
      </c>
      <c r="AG16" s="49">
        <f t="shared" si="5"/>
        <v>1</v>
      </c>
    </row>
    <row r="17" spans="2:33" ht="24" customHeight="1" x14ac:dyDescent="0.3">
      <c r="B17" s="692"/>
      <c r="C17" s="714"/>
      <c r="D17" s="283">
        <v>5</v>
      </c>
      <c r="E17" s="289" t="s">
        <v>67</v>
      </c>
      <c r="F17" s="299"/>
      <c r="G17" s="39"/>
      <c r="H17" s="39">
        <v>15</v>
      </c>
      <c r="I17" s="39">
        <v>20</v>
      </c>
      <c r="J17" s="508"/>
      <c r="K17" s="508"/>
      <c r="L17" s="508">
        <v>15</v>
      </c>
      <c r="M17" s="40">
        <f t="shared" si="6"/>
        <v>50</v>
      </c>
      <c r="N17" s="40">
        <f t="shared" si="7"/>
        <v>25</v>
      </c>
      <c r="O17" s="40">
        <f t="shared" si="8"/>
        <v>75</v>
      </c>
      <c r="P17" s="43">
        <v>3</v>
      </c>
      <c r="Q17" s="227" t="s">
        <v>17</v>
      </c>
      <c r="R17" s="296"/>
      <c r="S17" s="39"/>
      <c r="T17" s="39"/>
      <c r="U17" s="39"/>
      <c r="V17" s="41"/>
      <c r="W17" s="42"/>
      <c r="X17" s="40"/>
      <c r="Y17" s="40"/>
      <c r="Z17" s="40"/>
      <c r="AA17" s="40"/>
      <c r="AB17" s="43"/>
      <c r="AC17" s="311"/>
      <c r="AD17" s="108">
        <f t="shared" si="2"/>
        <v>50</v>
      </c>
      <c r="AE17" s="40">
        <f t="shared" si="3"/>
        <v>25</v>
      </c>
      <c r="AF17" s="44">
        <f t="shared" si="4"/>
        <v>75</v>
      </c>
      <c r="AG17" s="45">
        <f t="shared" si="5"/>
        <v>3</v>
      </c>
    </row>
    <row r="18" spans="2:33" ht="24" customHeight="1" thickBot="1" x14ac:dyDescent="0.35">
      <c r="B18" s="623"/>
      <c r="C18" s="713"/>
      <c r="D18" s="144">
        <v>6</v>
      </c>
      <c r="E18" s="290" t="s">
        <v>91</v>
      </c>
      <c r="F18" s="222">
        <v>10</v>
      </c>
      <c r="G18" s="24"/>
      <c r="H18" s="24">
        <v>8</v>
      </c>
      <c r="I18" s="24">
        <v>12</v>
      </c>
      <c r="J18" s="35"/>
      <c r="K18" s="35"/>
      <c r="L18" s="35"/>
      <c r="M18" s="35">
        <f t="shared" si="6"/>
        <v>30</v>
      </c>
      <c r="N18" s="35">
        <f>((P18*30)-M18)</f>
        <v>0</v>
      </c>
      <c r="O18" s="35">
        <f t="shared" si="8"/>
        <v>30</v>
      </c>
      <c r="P18" s="29">
        <v>1</v>
      </c>
      <c r="Q18" s="228" t="s">
        <v>7</v>
      </c>
      <c r="R18" s="212"/>
      <c r="S18" s="24"/>
      <c r="T18" s="24"/>
      <c r="U18" s="24"/>
      <c r="V18" s="31"/>
      <c r="W18" s="6"/>
      <c r="X18" s="35"/>
      <c r="Y18" s="35"/>
      <c r="Z18" s="35"/>
      <c r="AA18" s="35"/>
      <c r="AB18" s="29"/>
      <c r="AC18" s="312"/>
      <c r="AD18" s="83">
        <f t="shared" si="2"/>
        <v>30</v>
      </c>
      <c r="AE18" s="35">
        <f t="shared" si="3"/>
        <v>0</v>
      </c>
      <c r="AF18" s="51">
        <f t="shared" si="4"/>
        <v>30</v>
      </c>
      <c r="AG18" s="52">
        <f t="shared" si="5"/>
        <v>1</v>
      </c>
    </row>
    <row r="19" spans="2:33" ht="26.25" customHeight="1" x14ac:dyDescent="0.3">
      <c r="B19" s="655" t="s">
        <v>136</v>
      </c>
      <c r="C19" s="658" t="s">
        <v>97</v>
      </c>
      <c r="D19" s="149">
        <v>7</v>
      </c>
      <c r="E19" s="291" t="s">
        <v>73</v>
      </c>
      <c r="F19" s="219">
        <v>24</v>
      </c>
      <c r="G19" s="56"/>
      <c r="H19" s="56"/>
      <c r="I19" s="56">
        <v>100</v>
      </c>
      <c r="J19" s="19"/>
      <c r="K19" s="19"/>
      <c r="L19" s="19"/>
      <c r="M19" s="19">
        <f t="shared" si="6"/>
        <v>124</v>
      </c>
      <c r="N19" s="19">
        <f t="shared" si="7"/>
        <v>51</v>
      </c>
      <c r="O19" s="19">
        <f t="shared" si="8"/>
        <v>175</v>
      </c>
      <c r="P19" s="34">
        <v>7</v>
      </c>
      <c r="Q19" s="225" t="s">
        <v>7</v>
      </c>
      <c r="R19" s="210"/>
      <c r="S19" s="56"/>
      <c r="T19" s="56"/>
      <c r="U19" s="56"/>
      <c r="V19" s="57"/>
      <c r="W19" s="58"/>
      <c r="X19" s="19"/>
      <c r="Y19" s="19"/>
      <c r="Z19" s="19"/>
      <c r="AA19" s="19"/>
      <c r="AB19" s="34"/>
      <c r="AC19" s="310"/>
      <c r="AD19" s="81">
        <f t="shared" si="2"/>
        <v>124</v>
      </c>
      <c r="AE19" s="19">
        <f t="shared" si="3"/>
        <v>51</v>
      </c>
      <c r="AF19" s="46">
        <f t="shared" si="4"/>
        <v>175</v>
      </c>
      <c r="AG19" s="47">
        <f t="shared" si="5"/>
        <v>7</v>
      </c>
    </row>
    <row r="20" spans="2:33" ht="19.5" customHeight="1" x14ac:dyDescent="0.3">
      <c r="B20" s="656"/>
      <c r="C20" s="659"/>
      <c r="D20" s="53">
        <v>8</v>
      </c>
      <c r="E20" s="287" t="s">
        <v>72</v>
      </c>
      <c r="F20" s="220"/>
      <c r="G20" s="25"/>
      <c r="H20" s="25"/>
      <c r="I20" s="25"/>
      <c r="J20" s="50"/>
      <c r="K20" s="50"/>
      <c r="L20" s="50"/>
      <c r="M20" s="50">
        <f t="shared" si="6"/>
        <v>0</v>
      </c>
      <c r="N20" s="50">
        <f t="shared" si="7"/>
        <v>0</v>
      </c>
      <c r="O20" s="50">
        <f t="shared" si="8"/>
        <v>0</v>
      </c>
      <c r="P20" s="55">
        <v>0</v>
      </c>
      <c r="Q20" s="227"/>
      <c r="R20" s="211">
        <v>10</v>
      </c>
      <c r="S20" s="25"/>
      <c r="T20" s="25">
        <v>15</v>
      </c>
      <c r="U20" s="25">
        <v>45</v>
      </c>
      <c r="V20" s="30"/>
      <c r="W20" s="54"/>
      <c r="X20" s="50"/>
      <c r="Y20" s="50">
        <f t="shared" si="0"/>
        <v>70</v>
      </c>
      <c r="Z20" s="50">
        <f t="shared" ref="Z20:Z30" si="9">((AB20*25)-Y20)</f>
        <v>30</v>
      </c>
      <c r="AA20" s="50">
        <f t="shared" si="1"/>
        <v>100</v>
      </c>
      <c r="AB20" s="55">
        <v>4</v>
      </c>
      <c r="AC20" s="311" t="s">
        <v>7</v>
      </c>
      <c r="AD20" s="82">
        <f t="shared" si="2"/>
        <v>70</v>
      </c>
      <c r="AE20" s="50">
        <f t="shared" si="3"/>
        <v>30</v>
      </c>
      <c r="AF20" s="48">
        <f t="shared" si="4"/>
        <v>100</v>
      </c>
      <c r="AG20" s="49">
        <f t="shared" si="5"/>
        <v>4</v>
      </c>
    </row>
    <row r="21" spans="2:33" ht="19.5" customHeight="1" thickBot="1" x14ac:dyDescent="0.35">
      <c r="B21" s="656"/>
      <c r="C21" s="701"/>
      <c r="D21" s="151">
        <v>9</v>
      </c>
      <c r="E21" s="292" t="s">
        <v>65</v>
      </c>
      <c r="F21" s="218">
        <v>8</v>
      </c>
      <c r="G21" s="205"/>
      <c r="H21" s="205">
        <v>6</v>
      </c>
      <c r="I21" s="205">
        <v>26</v>
      </c>
      <c r="J21" s="65"/>
      <c r="K21" s="65"/>
      <c r="L21" s="65"/>
      <c r="M21" s="65">
        <f t="shared" si="6"/>
        <v>40</v>
      </c>
      <c r="N21" s="65">
        <f t="shared" si="7"/>
        <v>10</v>
      </c>
      <c r="O21" s="65">
        <f t="shared" si="8"/>
        <v>50</v>
      </c>
      <c r="P21" s="206">
        <v>2</v>
      </c>
      <c r="Q21" s="226" t="s">
        <v>66</v>
      </c>
      <c r="R21" s="209">
        <v>8</v>
      </c>
      <c r="S21" s="205"/>
      <c r="T21" s="205">
        <v>6</v>
      </c>
      <c r="U21" s="205">
        <v>28</v>
      </c>
      <c r="V21" s="278"/>
      <c r="W21" s="63"/>
      <c r="X21" s="65"/>
      <c r="Y21" s="65">
        <f t="shared" si="0"/>
        <v>42</v>
      </c>
      <c r="Z21" s="65">
        <f t="shared" si="9"/>
        <v>8</v>
      </c>
      <c r="AA21" s="65">
        <f t="shared" si="1"/>
        <v>50</v>
      </c>
      <c r="AB21" s="206">
        <v>2</v>
      </c>
      <c r="AC21" s="313" t="s">
        <v>7</v>
      </c>
      <c r="AD21" s="90">
        <f t="shared" si="2"/>
        <v>82</v>
      </c>
      <c r="AE21" s="65">
        <f t="shared" si="3"/>
        <v>18</v>
      </c>
      <c r="AF21" s="91">
        <f t="shared" si="4"/>
        <v>100</v>
      </c>
      <c r="AG21" s="92">
        <f t="shared" si="5"/>
        <v>4</v>
      </c>
    </row>
    <row r="22" spans="2:33" ht="31.2" x14ac:dyDescent="0.3">
      <c r="B22" s="656"/>
      <c r="C22" s="718" t="s">
        <v>92</v>
      </c>
      <c r="D22" s="149">
        <v>10</v>
      </c>
      <c r="E22" s="291" t="s">
        <v>61</v>
      </c>
      <c r="F22" s="219">
        <v>10</v>
      </c>
      <c r="G22" s="56"/>
      <c r="H22" s="56">
        <v>13</v>
      </c>
      <c r="I22" s="56">
        <v>39</v>
      </c>
      <c r="J22" s="19"/>
      <c r="K22" s="19"/>
      <c r="L22" s="19"/>
      <c r="M22" s="19">
        <f t="shared" si="6"/>
        <v>62</v>
      </c>
      <c r="N22" s="19">
        <f t="shared" si="7"/>
        <v>13</v>
      </c>
      <c r="O22" s="19">
        <f t="shared" si="8"/>
        <v>75</v>
      </c>
      <c r="P22" s="34">
        <v>3</v>
      </c>
      <c r="Q22" s="225" t="s">
        <v>7</v>
      </c>
      <c r="R22" s="210">
        <v>10</v>
      </c>
      <c r="S22" s="56"/>
      <c r="T22" s="56">
        <v>7</v>
      </c>
      <c r="U22" s="56">
        <v>35</v>
      </c>
      <c r="V22" s="57"/>
      <c r="W22" s="58"/>
      <c r="X22" s="19"/>
      <c r="Y22" s="19">
        <f t="shared" si="0"/>
        <v>52</v>
      </c>
      <c r="Z22" s="19">
        <f t="shared" si="9"/>
        <v>23</v>
      </c>
      <c r="AA22" s="19">
        <f t="shared" si="1"/>
        <v>75</v>
      </c>
      <c r="AB22" s="34">
        <v>3</v>
      </c>
      <c r="AC22" s="310" t="s">
        <v>7</v>
      </c>
      <c r="AD22" s="81">
        <f t="shared" si="2"/>
        <v>114</v>
      </c>
      <c r="AE22" s="19">
        <f t="shared" si="3"/>
        <v>36</v>
      </c>
      <c r="AF22" s="46">
        <f t="shared" si="4"/>
        <v>150</v>
      </c>
      <c r="AG22" s="47">
        <f t="shared" si="5"/>
        <v>6</v>
      </c>
    </row>
    <row r="23" spans="2:33" ht="24.75" customHeight="1" x14ac:dyDescent="0.3">
      <c r="B23" s="656"/>
      <c r="C23" s="719"/>
      <c r="D23" s="53">
        <v>11</v>
      </c>
      <c r="E23" s="287" t="s">
        <v>62</v>
      </c>
      <c r="F23" s="220">
        <v>9</v>
      </c>
      <c r="G23" s="25"/>
      <c r="H23" s="25">
        <v>7</v>
      </c>
      <c r="I23" s="25">
        <v>48</v>
      </c>
      <c r="J23" s="50"/>
      <c r="K23" s="50"/>
      <c r="L23" s="50"/>
      <c r="M23" s="50">
        <f t="shared" si="6"/>
        <v>64</v>
      </c>
      <c r="N23" s="50">
        <f t="shared" si="7"/>
        <v>11</v>
      </c>
      <c r="O23" s="50">
        <f t="shared" si="8"/>
        <v>75</v>
      </c>
      <c r="P23" s="55">
        <v>3</v>
      </c>
      <c r="Q23" s="227" t="s">
        <v>7</v>
      </c>
      <c r="R23" s="211">
        <v>6</v>
      </c>
      <c r="S23" s="25"/>
      <c r="T23" s="25">
        <v>7</v>
      </c>
      <c r="U23" s="25">
        <v>48</v>
      </c>
      <c r="V23" s="30"/>
      <c r="W23" s="54"/>
      <c r="X23" s="50"/>
      <c r="Y23" s="50">
        <f t="shared" si="0"/>
        <v>61</v>
      </c>
      <c r="Z23" s="50">
        <f t="shared" si="9"/>
        <v>14</v>
      </c>
      <c r="AA23" s="50">
        <f t="shared" si="1"/>
        <v>75</v>
      </c>
      <c r="AB23" s="55">
        <v>3</v>
      </c>
      <c r="AC23" s="311" t="s">
        <v>7</v>
      </c>
      <c r="AD23" s="82">
        <f t="shared" si="2"/>
        <v>125</v>
      </c>
      <c r="AE23" s="50">
        <f t="shared" si="3"/>
        <v>25</v>
      </c>
      <c r="AF23" s="48">
        <f t="shared" si="4"/>
        <v>150</v>
      </c>
      <c r="AG23" s="49">
        <f t="shared" si="5"/>
        <v>6</v>
      </c>
    </row>
    <row r="24" spans="2:33" ht="26.25" customHeight="1" x14ac:dyDescent="0.3">
      <c r="B24" s="656"/>
      <c r="C24" s="719"/>
      <c r="D24" s="53">
        <v>12</v>
      </c>
      <c r="E24" s="287" t="s">
        <v>64</v>
      </c>
      <c r="F24" s="220"/>
      <c r="G24" s="25"/>
      <c r="H24" s="25"/>
      <c r="I24" s="25"/>
      <c r="J24" s="50"/>
      <c r="K24" s="50"/>
      <c r="L24" s="50"/>
      <c r="M24" s="50"/>
      <c r="N24" s="50"/>
      <c r="O24" s="50"/>
      <c r="P24" s="55"/>
      <c r="Q24" s="227"/>
      <c r="R24" s="211">
        <v>5</v>
      </c>
      <c r="S24" s="25"/>
      <c r="T24" s="25">
        <v>15</v>
      </c>
      <c r="U24" s="25">
        <v>45</v>
      </c>
      <c r="V24" s="30"/>
      <c r="W24" s="54"/>
      <c r="X24" s="50"/>
      <c r="Y24" s="50">
        <f t="shared" si="0"/>
        <v>65</v>
      </c>
      <c r="Z24" s="50">
        <f t="shared" si="9"/>
        <v>85</v>
      </c>
      <c r="AA24" s="50">
        <f t="shared" si="1"/>
        <v>150</v>
      </c>
      <c r="AB24" s="55">
        <v>6</v>
      </c>
      <c r="AC24" s="311" t="s">
        <v>7</v>
      </c>
      <c r="AD24" s="82">
        <f t="shared" si="2"/>
        <v>65</v>
      </c>
      <c r="AE24" s="50">
        <f t="shared" si="3"/>
        <v>85</v>
      </c>
      <c r="AF24" s="48">
        <f t="shared" si="4"/>
        <v>150</v>
      </c>
      <c r="AG24" s="49">
        <f t="shared" si="5"/>
        <v>6</v>
      </c>
    </row>
    <row r="25" spans="2:33" ht="15.6" x14ac:dyDescent="0.3">
      <c r="B25" s="656"/>
      <c r="C25" s="719"/>
      <c r="D25" s="53">
        <v>13</v>
      </c>
      <c r="E25" s="287" t="s">
        <v>159</v>
      </c>
      <c r="F25" s="220"/>
      <c r="G25" s="25"/>
      <c r="H25" s="27">
        <v>10</v>
      </c>
      <c r="I25" s="27">
        <v>20</v>
      </c>
      <c r="J25" s="50"/>
      <c r="K25" s="50"/>
      <c r="L25" s="50"/>
      <c r="M25" s="50">
        <f t="shared" si="6"/>
        <v>30</v>
      </c>
      <c r="N25" s="50">
        <f>((P25*30)-M25)</f>
        <v>0</v>
      </c>
      <c r="O25" s="50">
        <f t="shared" si="8"/>
        <v>30</v>
      </c>
      <c r="P25" s="55">
        <v>1</v>
      </c>
      <c r="Q25" s="227" t="s">
        <v>7</v>
      </c>
      <c r="R25" s="211"/>
      <c r="S25" s="25"/>
      <c r="T25" s="25"/>
      <c r="U25" s="25"/>
      <c r="V25" s="30"/>
      <c r="W25" s="54"/>
      <c r="X25" s="50"/>
      <c r="Y25" s="50"/>
      <c r="Z25" s="50"/>
      <c r="AA25" s="50"/>
      <c r="AB25" s="55"/>
      <c r="AC25" s="311"/>
      <c r="AD25" s="82">
        <f t="shared" si="2"/>
        <v>30</v>
      </c>
      <c r="AE25" s="50">
        <f t="shared" si="3"/>
        <v>0</v>
      </c>
      <c r="AF25" s="48">
        <f t="shared" si="4"/>
        <v>30</v>
      </c>
      <c r="AG25" s="49">
        <f t="shared" si="5"/>
        <v>1</v>
      </c>
    </row>
    <row r="26" spans="2:33" ht="19.5" customHeight="1" thickBot="1" x14ac:dyDescent="0.35">
      <c r="B26" s="656"/>
      <c r="C26" s="720"/>
      <c r="D26" s="144">
        <v>14</v>
      </c>
      <c r="E26" s="290" t="s">
        <v>48</v>
      </c>
      <c r="F26" s="300"/>
      <c r="G26" s="277"/>
      <c r="H26" s="24"/>
      <c r="I26" s="24"/>
      <c r="J26" s="35"/>
      <c r="K26" s="35"/>
      <c r="L26" s="35"/>
      <c r="M26" s="35"/>
      <c r="N26" s="35"/>
      <c r="O26" s="35"/>
      <c r="P26" s="29"/>
      <c r="Q26" s="307"/>
      <c r="R26" s="297">
        <v>6</v>
      </c>
      <c r="S26" s="277">
        <v>24</v>
      </c>
      <c r="T26" s="277"/>
      <c r="U26" s="277"/>
      <c r="V26" s="284"/>
      <c r="W26" s="6"/>
      <c r="X26" s="35"/>
      <c r="Y26" s="35">
        <f t="shared" si="0"/>
        <v>30</v>
      </c>
      <c r="Z26" s="35">
        <f>((AB26*30)-Y26)</f>
        <v>0</v>
      </c>
      <c r="AA26" s="35">
        <f t="shared" si="1"/>
        <v>30</v>
      </c>
      <c r="AB26" s="29">
        <v>1</v>
      </c>
      <c r="AC26" s="312" t="s">
        <v>7</v>
      </c>
      <c r="AD26" s="83">
        <f t="shared" si="2"/>
        <v>30</v>
      </c>
      <c r="AE26" s="35">
        <f t="shared" si="3"/>
        <v>0</v>
      </c>
      <c r="AF26" s="51">
        <f t="shared" si="4"/>
        <v>30</v>
      </c>
      <c r="AG26" s="52">
        <f t="shared" si="5"/>
        <v>1</v>
      </c>
    </row>
    <row r="27" spans="2:33" ht="24.75" customHeight="1" x14ac:dyDescent="0.3">
      <c r="B27" s="656"/>
      <c r="C27" s="661" t="s">
        <v>95</v>
      </c>
      <c r="D27" s="150">
        <v>15</v>
      </c>
      <c r="E27" s="293" t="s">
        <v>63</v>
      </c>
      <c r="F27" s="223">
        <v>6</v>
      </c>
      <c r="G27" s="26"/>
      <c r="H27" s="26">
        <v>6</v>
      </c>
      <c r="I27" s="26">
        <v>30</v>
      </c>
      <c r="J27" s="7"/>
      <c r="K27" s="7"/>
      <c r="L27" s="7"/>
      <c r="M27" s="7">
        <f t="shared" si="6"/>
        <v>42</v>
      </c>
      <c r="N27" s="7">
        <f t="shared" si="7"/>
        <v>8</v>
      </c>
      <c r="O27" s="7">
        <f t="shared" si="8"/>
        <v>50</v>
      </c>
      <c r="P27" s="33">
        <v>2</v>
      </c>
      <c r="Q27" s="229" t="s">
        <v>7</v>
      </c>
      <c r="R27" s="214"/>
      <c r="S27" s="26"/>
      <c r="T27" s="26">
        <v>5</v>
      </c>
      <c r="U27" s="26">
        <v>25</v>
      </c>
      <c r="V27" s="32"/>
      <c r="W27" s="23"/>
      <c r="X27" s="7"/>
      <c r="Y27" s="7">
        <f t="shared" si="0"/>
        <v>30</v>
      </c>
      <c r="Z27" s="7">
        <f t="shared" si="9"/>
        <v>20</v>
      </c>
      <c r="AA27" s="7">
        <f t="shared" si="1"/>
        <v>50</v>
      </c>
      <c r="AB27" s="33">
        <v>2</v>
      </c>
      <c r="AC27" s="314" t="s">
        <v>7</v>
      </c>
      <c r="AD27" s="160">
        <f t="shared" si="2"/>
        <v>72</v>
      </c>
      <c r="AE27" s="7">
        <f t="shared" si="3"/>
        <v>28</v>
      </c>
      <c r="AF27" s="8">
        <f t="shared" si="4"/>
        <v>100</v>
      </c>
      <c r="AG27" s="9">
        <f t="shared" si="5"/>
        <v>4</v>
      </c>
    </row>
    <row r="28" spans="2:33" ht="16.2" thickBot="1" x14ac:dyDescent="0.35">
      <c r="B28" s="657"/>
      <c r="C28" s="660"/>
      <c r="D28" s="144">
        <v>16</v>
      </c>
      <c r="E28" s="294" t="s">
        <v>68</v>
      </c>
      <c r="F28" s="222">
        <v>6</v>
      </c>
      <c r="G28" s="24"/>
      <c r="H28" s="24">
        <v>6</v>
      </c>
      <c r="I28" s="24">
        <v>30</v>
      </c>
      <c r="J28" s="35"/>
      <c r="K28" s="35"/>
      <c r="L28" s="35"/>
      <c r="M28" s="35">
        <f t="shared" si="6"/>
        <v>42</v>
      </c>
      <c r="N28" s="35">
        <f t="shared" si="7"/>
        <v>8</v>
      </c>
      <c r="O28" s="35">
        <f t="shared" si="8"/>
        <v>50</v>
      </c>
      <c r="P28" s="29">
        <v>2</v>
      </c>
      <c r="Q28" s="228" t="s">
        <v>7</v>
      </c>
      <c r="R28" s="212">
        <v>18</v>
      </c>
      <c r="S28" s="24"/>
      <c r="T28" s="24">
        <v>6</v>
      </c>
      <c r="U28" s="24">
        <v>30</v>
      </c>
      <c r="V28" s="31"/>
      <c r="W28" s="6"/>
      <c r="X28" s="35"/>
      <c r="Y28" s="35">
        <f t="shared" si="0"/>
        <v>54</v>
      </c>
      <c r="Z28" s="35">
        <f t="shared" si="9"/>
        <v>21</v>
      </c>
      <c r="AA28" s="35">
        <f t="shared" si="1"/>
        <v>75</v>
      </c>
      <c r="AB28" s="29">
        <v>3</v>
      </c>
      <c r="AC28" s="312" t="s">
        <v>7</v>
      </c>
      <c r="AD28" s="83">
        <f t="shared" si="2"/>
        <v>96</v>
      </c>
      <c r="AE28" s="35">
        <f t="shared" si="3"/>
        <v>29</v>
      </c>
      <c r="AF28" s="51">
        <f t="shared" si="4"/>
        <v>125</v>
      </c>
      <c r="AG28" s="52">
        <f t="shared" si="5"/>
        <v>5</v>
      </c>
    </row>
    <row r="29" spans="2:33" ht="33.75" customHeight="1" x14ac:dyDescent="0.3">
      <c r="B29" s="655" t="s">
        <v>137</v>
      </c>
      <c r="C29" s="712"/>
      <c r="D29" s="149">
        <v>17</v>
      </c>
      <c r="E29" s="291" t="s">
        <v>60</v>
      </c>
      <c r="F29" s="219"/>
      <c r="G29" s="56"/>
      <c r="H29" s="56">
        <v>20</v>
      </c>
      <c r="I29" s="56"/>
      <c r="J29" s="19"/>
      <c r="K29" s="19"/>
      <c r="L29" s="19"/>
      <c r="M29" s="19">
        <f t="shared" si="6"/>
        <v>20</v>
      </c>
      <c r="N29" s="19">
        <f t="shared" si="7"/>
        <v>5</v>
      </c>
      <c r="O29" s="19">
        <f t="shared" si="8"/>
        <v>25</v>
      </c>
      <c r="P29" s="34">
        <v>1</v>
      </c>
      <c r="Q29" s="225" t="s">
        <v>7</v>
      </c>
      <c r="R29" s="210"/>
      <c r="S29" s="56"/>
      <c r="T29" s="56"/>
      <c r="U29" s="56"/>
      <c r="V29" s="57"/>
      <c r="W29" s="58"/>
      <c r="X29" s="19"/>
      <c r="Y29" s="19"/>
      <c r="Z29" s="19"/>
      <c r="AA29" s="19"/>
      <c r="AB29" s="34"/>
      <c r="AC29" s="310"/>
      <c r="AD29" s="81">
        <f t="shared" si="2"/>
        <v>20</v>
      </c>
      <c r="AE29" s="19">
        <f t="shared" si="3"/>
        <v>5</v>
      </c>
      <c r="AF29" s="46">
        <f t="shared" si="4"/>
        <v>25</v>
      </c>
      <c r="AG29" s="47">
        <f t="shared" si="5"/>
        <v>1</v>
      </c>
    </row>
    <row r="30" spans="2:33" ht="21.75" customHeight="1" thickBot="1" x14ac:dyDescent="0.35">
      <c r="B30" s="657"/>
      <c r="C30" s="713"/>
      <c r="D30" s="144">
        <v>18</v>
      </c>
      <c r="E30" s="290" t="s">
        <v>59</v>
      </c>
      <c r="F30" s="222"/>
      <c r="G30" s="24"/>
      <c r="H30" s="24"/>
      <c r="I30" s="24"/>
      <c r="J30" s="35"/>
      <c r="K30" s="35"/>
      <c r="L30" s="35"/>
      <c r="M30" s="35"/>
      <c r="N30" s="35"/>
      <c r="O30" s="35"/>
      <c r="P30" s="29"/>
      <c r="Q30" s="228"/>
      <c r="R30" s="212"/>
      <c r="S30" s="24"/>
      <c r="T30" s="24">
        <v>20</v>
      </c>
      <c r="U30" s="24"/>
      <c r="V30" s="31"/>
      <c r="W30" s="6"/>
      <c r="X30" s="35"/>
      <c r="Y30" s="35">
        <f t="shared" si="0"/>
        <v>20</v>
      </c>
      <c r="Z30" s="35">
        <f t="shared" si="9"/>
        <v>5</v>
      </c>
      <c r="AA30" s="35">
        <f t="shared" si="1"/>
        <v>25</v>
      </c>
      <c r="AB30" s="29">
        <v>1</v>
      </c>
      <c r="AC30" s="312" t="s">
        <v>7</v>
      </c>
      <c r="AD30" s="83">
        <f t="shared" si="2"/>
        <v>20</v>
      </c>
      <c r="AE30" s="35">
        <f t="shared" si="3"/>
        <v>5</v>
      </c>
      <c r="AF30" s="51">
        <f t="shared" si="4"/>
        <v>25</v>
      </c>
      <c r="AG30" s="52">
        <f t="shared" si="5"/>
        <v>1</v>
      </c>
    </row>
    <row r="31" spans="2:33" ht="30" customHeight="1" thickBot="1" x14ac:dyDescent="0.35">
      <c r="B31" s="509" t="s">
        <v>127</v>
      </c>
      <c r="C31" s="510"/>
      <c r="D31" s="510"/>
      <c r="E31" s="517"/>
      <c r="F31" s="131">
        <f t="shared" ref="F31:AB31" si="10">SUM(F13:F30)</f>
        <v>85</v>
      </c>
      <c r="G31" s="132">
        <f t="shared" si="10"/>
        <v>0</v>
      </c>
      <c r="H31" s="132">
        <f t="shared" si="10"/>
        <v>128</v>
      </c>
      <c r="I31" s="132">
        <f t="shared" si="10"/>
        <v>331</v>
      </c>
      <c r="J31" s="132">
        <f t="shared" si="10"/>
        <v>0</v>
      </c>
      <c r="K31" s="132">
        <f t="shared" si="10"/>
        <v>0</v>
      </c>
      <c r="L31" s="132">
        <f t="shared" si="10"/>
        <v>15</v>
      </c>
      <c r="M31" s="132">
        <f t="shared" si="10"/>
        <v>559</v>
      </c>
      <c r="N31" s="132">
        <f t="shared" si="10"/>
        <v>176</v>
      </c>
      <c r="O31" s="132">
        <f t="shared" si="10"/>
        <v>735</v>
      </c>
      <c r="P31" s="132">
        <f t="shared" si="10"/>
        <v>29</v>
      </c>
      <c r="Q31" s="137">
        <f t="shared" si="10"/>
        <v>0</v>
      </c>
      <c r="R31" s="187">
        <f t="shared" si="10"/>
        <v>63</v>
      </c>
      <c r="S31" s="173">
        <f t="shared" si="10"/>
        <v>24</v>
      </c>
      <c r="T31" s="173">
        <f t="shared" si="10"/>
        <v>87</v>
      </c>
      <c r="U31" s="173">
        <f t="shared" si="10"/>
        <v>280</v>
      </c>
      <c r="V31" s="173">
        <f t="shared" si="10"/>
        <v>0</v>
      </c>
      <c r="W31" s="173">
        <f t="shared" si="10"/>
        <v>0</v>
      </c>
      <c r="X31" s="173">
        <f t="shared" si="10"/>
        <v>0</v>
      </c>
      <c r="Y31" s="173">
        <f t="shared" si="10"/>
        <v>454</v>
      </c>
      <c r="Z31" s="173">
        <f t="shared" si="10"/>
        <v>206</v>
      </c>
      <c r="AA31" s="173">
        <f t="shared" si="10"/>
        <v>660</v>
      </c>
      <c r="AB31" s="173">
        <f t="shared" si="10"/>
        <v>26</v>
      </c>
      <c r="AC31" s="315"/>
      <c r="AD31" s="131">
        <f>SUM(AD13:AD30)</f>
        <v>1013</v>
      </c>
      <c r="AE31" s="132">
        <f>SUM(AE13:AE30)</f>
        <v>382</v>
      </c>
      <c r="AF31" s="132">
        <f>SUM(AF13:AF30)</f>
        <v>1395</v>
      </c>
      <c r="AG31" s="137">
        <f>SUM(AG13:AG30)</f>
        <v>55</v>
      </c>
    </row>
    <row r="32" spans="2:33" ht="15.75" customHeight="1" x14ac:dyDescent="0.3">
      <c r="B32" s="532" t="s">
        <v>125</v>
      </c>
      <c r="C32" s="585"/>
      <c r="D32" s="587" t="s">
        <v>124</v>
      </c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9"/>
    </row>
    <row r="33" spans="2:34" ht="16.5" customHeight="1" thickBot="1" x14ac:dyDescent="0.35">
      <c r="B33" s="533"/>
      <c r="C33" s="586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2"/>
    </row>
    <row r="34" spans="2:34" ht="15.75" customHeight="1" x14ac:dyDescent="0.3">
      <c r="B34" s="543" t="s">
        <v>198</v>
      </c>
      <c r="C34" s="679"/>
      <c r="D34" s="269">
        <v>1</v>
      </c>
      <c r="E34" s="316" t="s">
        <v>100</v>
      </c>
      <c r="F34" s="219">
        <v>10</v>
      </c>
      <c r="G34" s="56"/>
      <c r="H34" s="58"/>
      <c r="I34" s="58"/>
      <c r="J34" s="58"/>
      <c r="K34" s="58"/>
      <c r="L34" s="58"/>
      <c r="M34" s="19">
        <f>SUM(F34)</f>
        <v>10</v>
      </c>
      <c r="N34" s="19">
        <f>((P34*25)-M34)</f>
        <v>15</v>
      </c>
      <c r="O34" s="19">
        <f>SUM(M34:N34)</f>
        <v>25</v>
      </c>
      <c r="P34" s="616">
        <v>1</v>
      </c>
      <c r="Q34" s="521" t="s">
        <v>7</v>
      </c>
      <c r="R34" s="7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25"/>
      <c r="AD34" s="684">
        <v>10</v>
      </c>
      <c r="AE34" s="616">
        <f>((AG34*25)-AD34)</f>
        <v>15</v>
      </c>
      <c r="AF34" s="618">
        <f>SUM(AD34:AE38)</f>
        <v>25</v>
      </c>
      <c r="AG34" s="649">
        <v>1</v>
      </c>
    </row>
    <row r="35" spans="2:34" ht="15.6" x14ac:dyDescent="0.3">
      <c r="B35" s="545"/>
      <c r="C35" s="680"/>
      <c r="D35" s="270">
        <v>2</v>
      </c>
      <c r="E35" s="157" t="s">
        <v>101</v>
      </c>
      <c r="F35" s="220">
        <v>10</v>
      </c>
      <c r="G35" s="27"/>
      <c r="H35" s="54"/>
      <c r="I35" s="54"/>
      <c r="J35" s="54"/>
      <c r="K35" s="54"/>
      <c r="L35" s="54"/>
      <c r="M35" s="50">
        <f t="shared" ref="M35" si="11">SUM(F35)</f>
        <v>10</v>
      </c>
      <c r="N35" s="50">
        <v>15</v>
      </c>
      <c r="O35" s="50">
        <f t="shared" ref="O35:O38" si="12">SUM(M35:N35)</f>
        <v>25</v>
      </c>
      <c r="P35" s="600"/>
      <c r="Q35" s="522"/>
      <c r="R35" s="8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726"/>
      <c r="AD35" s="685"/>
      <c r="AE35" s="600"/>
      <c r="AF35" s="566"/>
      <c r="AG35" s="583"/>
    </row>
    <row r="36" spans="2:34" ht="27.6" x14ac:dyDescent="0.3">
      <c r="B36" s="545"/>
      <c r="C36" s="680"/>
      <c r="D36" s="376">
        <v>3</v>
      </c>
      <c r="E36" s="377" t="s">
        <v>102</v>
      </c>
      <c r="F36" s="218">
        <v>10</v>
      </c>
      <c r="G36" s="359"/>
      <c r="H36" s="63"/>
      <c r="I36" s="63"/>
      <c r="J36" s="63"/>
      <c r="K36" s="63"/>
      <c r="L36" s="63"/>
      <c r="M36" s="375">
        <v>10</v>
      </c>
      <c r="N36" s="375">
        <v>15</v>
      </c>
      <c r="O36" s="375">
        <v>25</v>
      </c>
      <c r="P36" s="601"/>
      <c r="Q36" s="724"/>
      <c r="R36" s="93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727"/>
      <c r="AD36" s="686"/>
      <c r="AE36" s="601"/>
      <c r="AF36" s="567"/>
      <c r="AG36" s="584"/>
    </row>
    <row r="37" spans="2:34" ht="18" x14ac:dyDescent="0.3">
      <c r="B37" s="545"/>
      <c r="C37" s="680"/>
      <c r="D37" s="485">
        <v>4</v>
      </c>
      <c r="E37" s="500" t="s">
        <v>201</v>
      </c>
      <c r="F37" s="501"/>
      <c r="G37" s="502"/>
      <c r="H37" s="504">
        <v>10</v>
      </c>
      <c r="I37" s="503"/>
      <c r="J37" s="503"/>
      <c r="K37" s="503"/>
      <c r="L37" s="503"/>
      <c r="M37" s="504">
        <v>10</v>
      </c>
      <c r="N37" s="504">
        <v>15</v>
      </c>
      <c r="O37" s="504">
        <v>25</v>
      </c>
      <c r="P37" s="601"/>
      <c r="Q37" s="724"/>
      <c r="R37" s="93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727"/>
      <c r="AD37" s="686"/>
      <c r="AE37" s="601"/>
      <c r="AF37" s="567"/>
      <c r="AG37" s="584"/>
      <c r="AH37" s="487"/>
    </row>
    <row r="38" spans="2:34" ht="20.25" customHeight="1" thickBot="1" x14ac:dyDescent="0.35">
      <c r="B38" s="651"/>
      <c r="C38" s="715"/>
      <c r="D38" s="448">
        <v>5</v>
      </c>
      <c r="E38" s="449" t="s">
        <v>193</v>
      </c>
      <c r="F38" s="450">
        <v>10</v>
      </c>
      <c r="G38" s="451"/>
      <c r="H38" s="431"/>
      <c r="I38" s="431"/>
      <c r="J38" s="431"/>
      <c r="K38" s="431"/>
      <c r="L38" s="431"/>
      <c r="M38" s="117">
        <f>SUM(F38:G38)</f>
        <v>10</v>
      </c>
      <c r="N38" s="117">
        <v>15</v>
      </c>
      <c r="O38" s="117">
        <f t="shared" si="12"/>
        <v>25</v>
      </c>
      <c r="P38" s="617"/>
      <c r="Q38" s="523"/>
      <c r="R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28"/>
      <c r="AD38" s="729"/>
      <c r="AE38" s="617"/>
      <c r="AF38" s="619"/>
      <c r="AG38" s="650"/>
      <c r="AH38" s="483"/>
    </row>
    <row r="39" spans="2:34" ht="23.25" customHeight="1" thickBot="1" x14ac:dyDescent="0.35">
      <c r="B39" s="716" t="s">
        <v>127</v>
      </c>
      <c r="C39" s="717"/>
      <c r="D39" s="717"/>
      <c r="E39" s="717"/>
      <c r="F39" s="317">
        <v>10</v>
      </c>
      <c r="G39" s="318"/>
      <c r="H39" s="319"/>
      <c r="I39" s="319"/>
      <c r="J39" s="319"/>
      <c r="K39" s="319"/>
      <c r="L39" s="319"/>
      <c r="M39" s="318">
        <v>10</v>
      </c>
      <c r="N39" s="318">
        <v>15</v>
      </c>
      <c r="O39" s="318">
        <f>SUM(O34)</f>
        <v>25</v>
      </c>
      <c r="P39" s="318">
        <v>1</v>
      </c>
      <c r="Q39" s="320"/>
      <c r="R39" s="321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241"/>
      <c r="AD39" s="322">
        <f>SUM(AD34)</f>
        <v>10</v>
      </c>
      <c r="AE39" s="198">
        <v>15</v>
      </c>
      <c r="AF39" s="198">
        <f>SUM(AF34)</f>
        <v>25</v>
      </c>
      <c r="AG39" s="323">
        <v>1</v>
      </c>
    </row>
    <row r="40" spans="2:34" ht="15.75" customHeight="1" x14ac:dyDescent="0.3">
      <c r="B40" s="532" t="s">
        <v>111</v>
      </c>
      <c r="C40" s="585"/>
      <c r="D40" s="588" t="s">
        <v>124</v>
      </c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9"/>
    </row>
    <row r="41" spans="2:34" ht="16.5" customHeight="1" thickBot="1" x14ac:dyDescent="0.35">
      <c r="B41" s="533"/>
      <c r="C41" s="586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2"/>
    </row>
    <row r="42" spans="2:34" ht="24.75" customHeight="1" thickBot="1" x14ac:dyDescent="0.35">
      <c r="B42" s="514"/>
      <c r="C42" s="516"/>
      <c r="D42" s="73">
        <v>1</v>
      </c>
      <c r="E42" s="334" t="s">
        <v>126</v>
      </c>
      <c r="F42" s="252"/>
      <c r="G42" s="62"/>
      <c r="H42" s="62"/>
      <c r="I42" s="62"/>
      <c r="J42" s="62"/>
      <c r="K42" s="62"/>
      <c r="L42" s="62"/>
      <c r="M42" s="74"/>
      <c r="N42" s="75"/>
      <c r="O42" s="74"/>
      <c r="P42" s="62"/>
      <c r="Q42" s="335"/>
      <c r="R42" s="246"/>
      <c r="S42" s="167"/>
      <c r="T42" s="167"/>
      <c r="U42" s="167"/>
      <c r="V42" s="167"/>
      <c r="W42" s="169">
        <v>120</v>
      </c>
      <c r="X42" s="167"/>
      <c r="Y42" s="169">
        <f>SUM(W42)</f>
        <v>120</v>
      </c>
      <c r="Z42" s="167"/>
      <c r="AA42" s="169">
        <f>SUM(Y42:Z42)</f>
        <v>120</v>
      </c>
      <c r="AB42" s="170">
        <v>4</v>
      </c>
      <c r="AC42" s="241" t="s">
        <v>7</v>
      </c>
      <c r="AD42" s="273">
        <f>SUM(AA42)</f>
        <v>120</v>
      </c>
      <c r="AE42" s="169">
        <f>SUM(Z42)</f>
        <v>0</v>
      </c>
      <c r="AF42" s="170">
        <f>SUM(AD42:AE42)</f>
        <v>120</v>
      </c>
      <c r="AG42" s="171">
        <f>SUM(AB42)</f>
        <v>4</v>
      </c>
    </row>
    <row r="43" spans="2:34" s="3" customFormat="1" ht="27.75" customHeight="1" thickBot="1" x14ac:dyDescent="0.35">
      <c r="B43" s="703" t="s">
        <v>112</v>
      </c>
      <c r="C43" s="672"/>
      <c r="D43" s="672"/>
      <c r="E43" s="704"/>
      <c r="F43" s="124">
        <f t="shared" ref="F43:P43" si="13">SUM(F31,F39,F42)</f>
        <v>95</v>
      </c>
      <c r="G43" s="71">
        <f t="shared" si="13"/>
        <v>0</v>
      </c>
      <c r="H43" s="71">
        <f t="shared" si="13"/>
        <v>128</v>
      </c>
      <c r="I43" s="71">
        <f t="shared" si="13"/>
        <v>331</v>
      </c>
      <c r="J43" s="71">
        <f t="shared" si="13"/>
        <v>0</v>
      </c>
      <c r="K43" s="71">
        <f t="shared" si="13"/>
        <v>0</v>
      </c>
      <c r="L43" s="71">
        <f t="shared" si="13"/>
        <v>15</v>
      </c>
      <c r="M43" s="71">
        <f t="shared" si="13"/>
        <v>569</v>
      </c>
      <c r="N43" s="71">
        <f t="shared" si="13"/>
        <v>191</v>
      </c>
      <c r="O43" s="71">
        <f t="shared" si="13"/>
        <v>760</v>
      </c>
      <c r="P43" s="71">
        <f t="shared" si="13"/>
        <v>30</v>
      </c>
      <c r="Q43" s="137" t="s">
        <v>113</v>
      </c>
      <c r="R43" s="123">
        <f t="shared" ref="R43:AB43" si="14">SUM(R31,R39,R42)</f>
        <v>63</v>
      </c>
      <c r="S43" s="66">
        <f t="shared" si="14"/>
        <v>24</v>
      </c>
      <c r="T43" s="66">
        <f t="shared" si="14"/>
        <v>87</v>
      </c>
      <c r="U43" s="66">
        <f t="shared" si="14"/>
        <v>280</v>
      </c>
      <c r="V43" s="66">
        <f t="shared" si="14"/>
        <v>0</v>
      </c>
      <c r="W43" s="66">
        <f t="shared" si="14"/>
        <v>120</v>
      </c>
      <c r="X43" s="66">
        <f t="shared" si="14"/>
        <v>0</v>
      </c>
      <c r="Y43" s="66">
        <f t="shared" si="14"/>
        <v>574</v>
      </c>
      <c r="Z43" s="66">
        <f t="shared" si="14"/>
        <v>206</v>
      </c>
      <c r="AA43" s="66">
        <f t="shared" si="14"/>
        <v>780</v>
      </c>
      <c r="AB43" s="66">
        <f t="shared" si="14"/>
        <v>30</v>
      </c>
      <c r="AC43" s="234" t="s">
        <v>113</v>
      </c>
      <c r="AD43" s="240">
        <f>SUM(AD31,AD39,AD42)</f>
        <v>1143</v>
      </c>
      <c r="AE43" s="66">
        <f>SUM(AE31,AE39,AE42)</f>
        <v>397</v>
      </c>
      <c r="AF43" s="66">
        <f>SUM(AF31,AF39,AF42)</f>
        <v>1540</v>
      </c>
      <c r="AG43" s="67">
        <f>SUM(AG31,AG39,AG42)</f>
        <v>60</v>
      </c>
    </row>
    <row r="44" spans="2:34" ht="15.75" customHeight="1" x14ac:dyDescent="0.3"/>
    <row r="45" spans="2:34" ht="17.399999999999999" x14ac:dyDescent="0.3">
      <c r="B45" s="538" t="s">
        <v>182</v>
      </c>
      <c r="C45" s="538"/>
      <c r="D45" s="538"/>
    </row>
    <row r="46" spans="2:34" ht="15.6" x14ac:dyDescent="0.3">
      <c r="B46" s="604" t="s">
        <v>138</v>
      </c>
      <c r="C46" s="604"/>
      <c r="D46" s="175" t="s">
        <v>6</v>
      </c>
    </row>
    <row r="47" spans="2:34" ht="15.6" x14ac:dyDescent="0.3">
      <c r="B47" s="604" t="s">
        <v>139</v>
      </c>
      <c r="C47" s="604"/>
      <c r="D47" s="175" t="s">
        <v>5</v>
      </c>
    </row>
    <row r="48" spans="2:34" ht="15.6" x14ac:dyDescent="0.3">
      <c r="B48" s="604" t="s">
        <v>140</v>
      </c>
      <c r="C48" s="604"/>
      <c r="D48" s="175" t="s">
        <v>4</v>
      </c>
    </row>
    <row r="49" spans="2:4" ht="15.6" x14ac:dyDescent="0.3">
      <c r="B49" s="604" t="s">
        <v>141</v>
      </c>
      <c r="C49" s="604"/>
      <c r="D49" s="175" t="s">
        <v>3</v>
      </c>
    </row>
    <row r="50" spans="2:4" ht="15.6" x14ac:dyDescent="0.3">
      <c r="B50" s="604" t="s">
        <v>142</v>
      </c>
      <c r="C50" s="604"/>
      <c r="D50" s="175" t="s">
        <v>2</v>
      </c>
    </row>
    <row r="51" spans="2:4" ht="15.6" x14ac:dyDescent="0.3">
      <c r="B51" s="604" t="s">
        <v>143</v>
      </c>
      <c r="C51" s="604"/>
      <c r="D51" s="175" t="s">
        <v>1</v>
      </c>
    </row>
    <row r="52" spans="2:4" ht="15.6" x14ac:dyDescent="0.3">
      <c r="B52" s="604" t="s">
        <v>0</v>
      </c>
      <c r="C52" s="604"/>
      <c r="D52" s="175" t="s">
        <v>107</v>
      </c>
    </row>
    <row r="53" spans="2:4" ht="15.6" x14ac:dyDescent="0.3">
      <c r="B53" s="604" t="s">
        <v>144</v>
      </c>
      <c r="C53" s="604"/>
      <c r="D53" s="175" t="s">
        <v>7</v>
      </c>
    </row>
    <row r="54" spans="2:4" ht="15.6" x14ac:dyDescent="0.3">
      <c r="B54" s="604" t="s">
        <v>145</v>
      </c>
      <c r="C54" s="604"/>
      <c r="D54" s="175" t="s">
        <v>11</v>
      </c>
    </row>
    <row r="55" spans="2:4" ht="15.6" x14ac:dyDescent="0.3">
      <c r="B55" s="604" t="s">
        <v>146</v>
      </c>
      <c r="C55" s="604"/>
      <c r="D55" s="175" t="s">
        <v>147</v>
      </c>
    </row>
  </sheetData>
  <mergeCells count="53">
    <mergeCell ref="P34:P38"/>
    <mergeCell ref="Q34:Q38"/>
    <mergeCell ref="AC34:AC38"/>
    <mergeCell ref="AD34:AD38"/>
    <mergeCell ref="AE34:AE38"/>
    <mergeCell ref="B19:B28"/>
    <mergeCell ref="C22:C26"/>
    <mergeCell ref="C27:C28"/>
    <mergeCell ref="B7:B12"/>
    <mergeCell ref="D11:AG11"/>
    <mergeCell ref="B49:C49"/>
    <mergeCell ref="D7:AG7"/>
    <mergeCell ref="F8:Q8"/>
    <mergeCell ref="B29:B30"/>
    <mergeCell ref="C7:C12"/>
    <mergeCell ref="C29:C30"/>
    <mergeCell ref="B14:B18"/>
    <mergeCell ref="C14:C18"/>
    <mergeCell ref="AF34:AF38"/>
    <mergeCell ref="AG34:AG38"/>
    <mergeCell ref="C19:C21"/>
    <mergeCell ref="B32:C33"/>
    <mergeCell ref="B34:C38"/>
    <mergeCell ref="B39:E39"/>
    <mergeCell ref="B31:E31"/>
    <mergeCell ref="D32:AG33"/>
    <mergeCell ref="B5:I5"/>
    <mergeCell ref="J5:AG5"/>
    <mergeCell ref="B6:I6"/>
    <mergeCell ref="J6:AG6"/>
    <mergeCell ref="R8:AC8"/>
    <mergeCell ref="AD8:AG9"/>
    <mergeCell ref="B2:AG2"/>
    <mergeCell ref="B3:I3"/>
    <mergeCell ref="J3:AG3"/>
    <mergeCell ref="B4:I4"/>
    <mergeCell ref="J4:AG4"/>
    <mergeCell ref="D40:AG41"/>
    <mergeCell ref="B40:C42"/>
    <mergeCell ref="B43:E43"/>
    <mergeCell ref="D8:E10"/>
    <mergeCell ref="B55:C55"/>
    <mergeCell ref="R9:AC9"/>
    <mergeCell ref="F9:Q9"/>
    <mergeCell ref="B50:C50"/>
    <mergeCell ref="B51:C51"/>
    <mergeCell ref="B52:C52"/>
    <mergeCell ref="B53:C53"/>
    <mergeCell ref="B54:C54"/>
    <mergeCell ref="B45:D45"/>
    <mergeCell ref="B46:C46"/>
    <mergeCell ref="B47:C47"/>
    <mergeCell ref="B48:C48"/>
  </mergeCells>
  <pageMargins left="0.23622047244094491" right="0.23622047244094491" top="0.35433070866141736" bottom="0.35433070866141736" header="0.31496062992125984" footer="0.31496062992125984"/>
  <pageSetup paperSize="9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02448"/>
    <pageSetUpPr fitToPage="1"/>
  </sheetPr>
  <dimension ref="B1:AH50"/>
  <sheetViews>
    <sheetView topLeftCell="B10" zoomScale="70" zoomScaleNormal="70" workbookViewId="0">
      <selection activeCell="AH10" sqref="AH1:AH1048576"/>
    </sheetView>
  </sheetViews>
  <sheetFormatPr defaultColWidth="9.109375" defaultRowHeight="14.4" x14ac:dyDescent="0.3"/>
  <cols>
    <col min="1" max="1" width="9.109375" style="1"/>
    <col min="2" max="2" width="19.33203125" style="2" customWidth="1"/>
    <col min="3" max="3" width="16.33203125" style="2" customWidth="1"/>
    <col min="4" max="4" width="7.44140625" style="1" customWidth="1"/>
    <col min="5" max="5" width="61" style="1" customWidth="1"/>
    <col min="6" max="6" width="6" style="1" customWidth="1"/>
    <col min="7" max="7" width="4.5546875" style="1" bestFit="1" customWidth="1"/>
    <col min="8" max="8" width="7" style="1" customWidth="1"/>
    <col min="9" max="9" width="7.33203125" style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5.109375" style="1" customWidth="1"/>
    <col min="17" max="17" width="7.5546875" style="1" customWidth="1"/>
    <col min="18" max="18" width="6" style="1" customWidth="1"/>
    <col min="19" max="19" width="4.5546875" style="1" bestFit="1" customWidth="1"/>
    <col min="20" max="20" width="3.88671875" style="1" bestFit="1" customWidth="1"/>
    <col min="21" max="22" width="5.6640625" style="1" customWidth="1"/>
    <col min="23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7" style="1" customWidth="1"/>
    <col min="30" max="30" width="9.44140625" style="1" customWidth="1"/>
    <col min="31" max="31" width="6" style="3" bestFit="1" customWidth="1"/>
    <col min="32" max="32" width="11" style="1" bestFit="1" customWidth="1"/>
    <col min="33" max="33" width="6" style="1" bestFit="1" customWidth="1"/>
    <col min="34" max="34" width="20.1093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5.45" customHeight="1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174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29.25" customHeight="1" thickBot="1" x14ac:dyDescent="0.35">
      <c r="B7" s="532" t="s">
        <v>132</v>
      </c>
      <c r="C7" s="551" t="s">
        <v>133</v>
      </c>
      <c r="D7" s="694" t="s">
        <v>189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355"/>
    </row>
    <row r="8" spans="2:34" ht="18.75" customHeight="1" thickBot="1" x14ac:dyDescent="0.35">
      <c r="B8" s="533"/>
      <c r="C8" s="552"/>
      <c r="D8" s="626" t="s">
        <v>106</v>
      </c>
      <c r="E8" s="628"/>
      <c r="F8" s="744" t="s">
        <v>169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6"/>
      <c r="R8" s="735" t="s">
        <v>170</v>
      </c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7"/>
      <c r="AD8" s="352"/>
      <c r="AE8" s="353"/>
      <c r="AF8" s="353"/>
      <c r="AG8" s="354"/>
    </row>
    <row r="9" spans="2:34" ht="15" customHeight="1" thickBot="1" x14ac:dyDescent="0.35">
      <c r="B9" s="533"/>
      <c r="C9" s="552"/>
      <c r="D9" s="692"/>
      <c r="E9" s="693"/>
      <c r="F9" s="602" t="s">
        <v>24</v>
      </c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603"/>
      <c r="R9" s="623" t="s">
        <v>24</v>
      </c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5"/>
      <c r="AD9" s="351"/>
      <c r="AE9" s="349"/>
      <c r="AF9" s="349"/>
      <c r="AG9" s="350"/>
    </row>
    <row r="10" spans="2:34" s="4" customFormat="1" ht="147.75" customHeight="1" thickBot="1" x14ac:dyDescent="0.35">
      <c r="B10" s="533"/>
      <c r="C10" s="552"/>
      <c r="D10" s="692"/>
      <c r="E10" s="693"/>
      <c r="F10" s="203" t="s">
        <v>6</v>
      </c>
      <c r="G10" s="204" t="s">
        <v>5</v>
      </c>
      <c r="H10" s="204" t="s">
        <v>4</v>
      </c>
      <c r="I10" s="204" t="s">
        <v>3</v>
      </c>
      <c r="J10" s="204" t="s">
        <v>2</v>
      </c>
      <c r="K10" s="204" t="s">
        <v>1</v>
      </c>
      <c r="L10" s="204" t="s">
        <v>114</v>
      </c>
      <c r="M10" s="204" t="s">
        <v>191</v>
      </c>
      <c r="N10" s="204" t="s">
        <v>115</v>
      </c>
      <c r="O10" s="204" t="s">
        <v>116</v>
      </c>
      <c r="P10" s="204" t="s">
        <v>117</v>
      </c>
      <c r="Q10" s="369" t="s">
        <v>109</v>
      </c>
      <c r="R10" s="203" t="s">
        <v>6</v>
      </c>
      <c r="S10" s="204" t="s">
        <v>5</v>
      </c>
      <c r="T10" s="204" t="s">
        <v>4</v>
      </c>
      <c r="U10" s="204" t="s">
        <v>3</v>
      </c>
      <c r="V10" s="204" t="s">
        <v>2</v>
      </c>
      <c r="W10" s="204" t="s">
        <v>1</v>
      </c>
      <c r="X10" s="204" t="s">
        <v>107</v>
      </c>
      <c r="Y10" s="204" t="s">
        <v>118</v>
      </c>
      <c r="Z10" s="204" t="s">
        <v>115</v>
      </c>
      <c r="AA10" s="204" t="s">
        <v>116</v>
      </c>
      <c r="AB10" s="204" t="s">
        <v>108</v>
      </c>
      <c r="AC10" s="369" t="s">
        <v>119</v>
      </c>
      <c r="AD10" s="371" t="s">
        <v>120</v>
      </c>
      <c r="AE10" s="372" t="s">
        <v>121</v>
      </c>
      <c r="AF10" s="372" t="s">
        <v>122</v>
      </c>
      <c r="AG10" s="373" t="s">
        <v>110</v>
      </c>
    </row>
    <row r="11" spans="2:34" ht="22.5" customHeight="1" thickBot="1" x14ac:dyDescent="0.35">
      <c r="B11" s="533"/>
      <c r="C11" s="552"/>
      <c r="D11" s="605" t="s">
        <v>123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7"/>
    </row>
    <row r="12" spans="2:34" ht="15.75" customHeight="1" thickBot="1" x14ac:dyDescent="0.35">
      <c r="B12" s="514"/>
      <c r="C12" s="553"/>
      <c r="D12" s="199" t="s">
        <v>183</v>
      </c>
      <c r="E12" s="741" t="s">
        <v>124</v>
      </c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3"/>
    </row>
    <row r="13" spans="2:34" ht="22.5" customHeight="1" x14ac:dyDescent="0.3">
      <c r="B13" s="655" t="s">
        <v>136</v>
      </c>
      <c r="C13" s="739" t="s">
        <v>97</v>
      </c>
      <c r="D13" s="149">
        <v>1</v>
      </c>
      <c r="E13" s="286" t="s">
        <v>84</v>
      </c>
      <c r="F13" s="356"/>
      <c r="G13" s="34"/>
      <c r="H13" s="34"/>
      <c r="I13" s="34"/>
      <c r="J13" s="19"/>
      <c r="K13" s="19"/>
      <c r="L13" s="19"/>
      <c r="M13" s="19"/>
      <c r="N13" s="19"/>
      <c r="O13" s="19"/>
      <c r="P13" s="34"/>
      <c r="Q13" s="225"/>
      <c r="R13" s="219">
        <v>30</v>
      </c>
      <c r="S13" s="56"/>
      <c r="T13" s="56">
        <v>8</v>
      </c>
      <c r="U13" s="56">
        <v>102</v>
      </c>
      <c r="V13" s="19"/>
      <c r="W13" s="19"/>
      <c r="X13" s="19"/>
      <c r="Y13" s="19">
        <f>SUM(R13:X13)</f>
        <v>140</v>
      </c>
      <c r="Z13" s="19">
        <f>((AB13*25)-Y13)</f>
        <v>35</v>
      </c>
      <c r="AA13" s="19">
        <f>SUM(Y13:Z13)</f>
        <v>175</v>
      </c>
      <c r="AB13" s="34">
        <v>7</v>
      </c>
      <c r="AC13" s="225" t="s">
        <v>17</v>
      </c>
      <c r="AD13" s="79">
        <f>SUM(M13,Y13)</f>
        <v>140</v>
      </c>
      <c r="AE13" s="19">
        <f>SUM(N13,Z13)</f>
        <v>35</v>
      </c>
      <c r="AF13" s="46">
        <f>SUM(AD13:AE13)</f>
        <v>175</v>
      </c>
      <c r="AG13" s="47">
        <f>SUM(P13,AB13)</f>
        <v>7</v>
      </c>
    </row>
    <row r="14" spans="2:34" ht="22.5" customHeight="1" thickBot="1" x14ac:dyDescent="0.35">
      <c r="B14" s="656"/>
      <c r="C14" s="740"/>
      <c r="D14" s="151">
        <v>2</v>
      </c>
      <c r="E14" s="292" t="s">
        <v>72</v>
      </c>
      <c r="F14" s="358">
        <v>10</v>
      </c>
      <c r="G14" s="359"/>
      <c r="H14" s="359">
        <v>12</v>
      </c>
      <c r="I14" s="359">
        <v>48</v>
      </c>
      <c r="J14" s="65"/>
      <c r="K14" s="65"/>
      <c r="L14" s="65"/>
      <c r="M14" s="65">
        <f t="shared" ref="M14" si="0">SUM(F14:L14)</f>
        <v>70</v>
      </c>
      <c r="N14" s="65">
        <f t="shared" ref="N14:N28" si="1">((P14*25)-M14)</f>
        <v>30</v>
      </c>
      <c r="O14" s="65">
        <f t="shared" ref="O14" si="2">SUM(M14:N14)</f>
        <v>100</v>
      </c>
      <c r="P14" s="206">
        <v>4</v>
      </c>
      <c r="Q14" s="226" t="s">
        <v>17</v>
      </c>
      <c r="R14" s="358"/>
      <c r="S14" s="359"/>
      <c r="T14" s="359"/>
      <c r="U14" s="359"/>
      <c r="V14" s="65"/>
      <c r="W14" s="65"/>
      <c r="X14" s="65"/>
      <c r="Y14" s="65">
        <f t="shared" ref="Y14:Y28" si="3">SUM(R14:X14)</f>
        <v>0</v>
      </c>
      <c r="Z14" s="65">
        <f t="shared" ref="Z14:Z28" si="4">((AB14*25)-Y14)</f>
        <v>0</v>
      </c>
      <c r="AA14" s="65">
        <f t="shared" ref="AA14:AA28" si="5">SUM(Y14:Z14)</f>
        <v>0</v>
      </c>
      <c r="AB14" s="206">
        <v>0</v>
      </c>
      <c r="AC14" s="364"/>
      <c r="AD14" s="93">
        <f t="shared" ref="AD14:AD28" si="6">SUM(M14,Y14)</f>
        <v>70</v>
      </c>
      <c r="AE14" s="65">
        <f t="shared" ref="AE14:AE28" si="7">SUM(N14,Z14)</f>
        <v>30</v>
      </c>
      <c r="AF14" s="91">
        <f t="shared" ref="AF14:AF28" si="8">SUM(AD14:AE14)</f>
        <v>100</v>
      </c>
      <c r="AG14" s="92">
        <f t="shared" ref="AG14:AG28" si="9">SUM(P14,AB14)</f>
        <v>4</v>
      </c>
    </row>
    <row r="15" spans="2:34" ht="22.5" customHeight="1" x14ac:dyDescent="0.3">
      <c r="B15" s="656"/>
      <c r="C15" s="718" t="s">
        <v>92</v>
      </c>
      <c r="D15" s="149">
        <v>3</v>
      </c>
      <c r="E15" s="286" t="s">
        <v>65</v>
      </c>
      <c r="F15" s="219">
        <v>8</v>
      </c>
      <c r="G15" s="56"/>
      <c r="H15" s="56">
        <v>4</v>
      </c>
      <c r="I15" s="56">
        <v>44</v>
      </c>
      <c r="J15" s="19"/>
      <c r="K15" s="19"/>
      <c r="L15" s="19"/>
      <c r="M15" s="19">
        <f t="shared" ref="M15:M28" si="10">SUM(F15:L15)</f>
        <v>56</v>
      </c>
      <c r="N15" s="19">
        <f t="shared" si="1"/>
        <v>19</v>
      </c>
      <c r="O15" s="19">
        <f t="shared" ref="O15:O28" si="11">SUM(M15:N15)</f>
        <v>75</v>
      </c>
      <c r="P15" s="34">
        <v>3</v>
      </c>
      <c r="Q15" s="225" t="s">
        <v>7</v>
      </c>
      <c r="R15" s="219">
        <v>8</v>
      </c>
      <c r="S15" s="56"/>
      <c r="T15" s="56">
        <v>3</v>
      </c>
      <c r="U15" s="56">
        <v>44</v>
      </c>
      <c r="V15" s="19"/>
      <c r="W15" s="19"/>
      <c r="X15" s="19"/>
      <c r="Y15" s="19">
        <f t="shared" si="3"/>
        <v>55</v>
      </c>
      <c r="Z15" s="19">
        <f t="shared" si="4"/>
        <v>20</v>
      </c>
      <c r="AA15" s="19">
        <f t="shared" si="5"/>
        <v>75</v>
      </c>
      <c r="AB15" s="34">
        <v>3</v>
      </c>
      <c r="AC15" s="225" t="s">
        <v>17</v>
      </c>
      <c r="AD15" s="79">
        <f t="shared" si="6"/>
        <v>111</v>
      </c>
      <c r="AE15" s="19">
        <f t="shared" si="7"/>
        <v>39</v>
      </c>
      <c r="AF15" s="46">
        <f t="shared" si="8"/>
        <v>150</v>
      </c>
      <c r="AG15" s="47">
        <f t="shared" si="9"/>
        <v>6</v>
      </c>
    </row>
    <row r="16" spans="2:34" ht="22.5" customHeight="1" x14ac:dyDescent="0.3">
      <c r="B16" s="656"/>
      <c r="C16" s="719"/>
      <c r="D16" s="53">
        <v>4</v>
      </c>
      <c r="E16" s="288" t="s">
        <v>83</v>
      </c>
      <c r="F16" s="221"/>
      <c r="G16" s="27"/>
      <c r="H16" s="27"/>
      <c r="I16" s="27"/>
      <c r="J16" s="50"/>
      <c r="K16" s="50"/>
      <c r="L16" s="50"/>
      <c r="M16" s="50"/>
      <c r="N16" s="50"/>
      <c r="O16" s="50"/>
      <c r="P16" s="55"/>
      <c r="Q16" s="365"/>
      <c r="R16" s="221">
        <v>8</v>
      </c>
      <c r="S16" s="27"/>
      <c r="T16" s="27"/>
      <c r="U16" s="27">
        <v>16</v>
      </c>
      <c r="V16" s="50"/>
      <c r="W16" s="50"/>
      <c r="X16" s="50"/>
      <c r="Y16" s="50">
        <f t="shared" si="3"/>
        <v>24</v>
      </c>
      <c r="Z16" s="50">
        <f t="shared" si="4"/>
        <v>1</v>
      </c>
      <c r="AA16" s="50">
        <f t="shared" si="5"/>
        <v>25</v>
      </c>
      <c r="AB16" s="55">
        <v>1</v>
      </c>
      <c r="AC16" s="227" t="s">
        <v>7</v>
      </c>
      <c r="AD16" s="80">
        <f t="shared" si="6"/>
        <v>24</v>
      </c>
      <c r="AE16" s="50">
        <f t="shared" si="7"/>
        <v>1</v>
      </c>
      <c r="AF16" s="48">
        <f t="shared" si="8"/>
        <v>25</v>
      </c>
      <c r="AG16" s="49">
        <v>1</v>
      </c>
    </row>
    <row r="17" spans="2:33" ht="22.5" customHeight="1" x14ac:dyDescent="0.3">
      <c r="B17" s="656"/>
      <c r="C17" s="719"/>
      <c r="D17" s="53">
        <v>5</v>
      </c>
      <c r="E17" s="288" t="s">
        <v>82</v>
      </c>
      <c r="F17" s="221"/>
      <c r="G17" s="27">
        <v>9</v>
      </c>
      <c r="H17" s="27">
        <v>15</v>
      </c>
      <c r="I17" s="27">
        <v>30</v>
      </c>
      <c r="J17" s="50"/>
      <c r="K17" s="50"/>
      <c r="L17" s="50"/>
      <c r="M17" s="50">
        <f t="shared" si="10"/>
        <v>54</v>
      </c>
      <c r="N17" s="50">
        <f>((P17*30)-M17)</f>
        <v>6</v>
      </c>
      <c r="O17" s="50">
        <f t="shared" si="11"/>
        <v>60</v>
      </c>
      <c r="P17" s="55">
        <v>2</v>
      </c>
      <c r="Q17" s="227" t="s">
        <v>7</v>
      </c>
      <c r="R17" s="221"/>
      <c r="S17" s="27"/>
      <c r="T17" s="27"/>
      <c r="U17" s="27"/>
      <c r="V17" s="50"/>
      <c r="W17" s="50"/>
      <c r="X17" s="50"/>
      <c r="Y17" s="50"/>
      <c r="Z17" s="50"/>
      <c r="AA17" s="50"/>
      <c r="AB17" s="55">
        <v>0</v>
      </c>
      <c r="AC17" s="365"/>
      <c r="AD17" s="80">
        <f t="shared" si="6"/>
        <v>54</v>
      </c>
      <c r="AE17" s="50">
        <f t="shared" si="7"/>
        <v>6</v>
      </c>
      <c r="AF17" s="48">
        <f t="shared" si="8"/>
        <v>60</v>
      </c>
      <c r="AG17" s="49">
        <v>2</v>
      </c>
    </row>
    <row r="18" spans="2:33" ht="22.5" customHeight="1" x14ac:dyDescent="0.3">
      <c r="B18" s="656"/>
      <c r="C18" s="719"/>
      <c r="D18" s="53">
        <v>6</v>
      </c>
      <c r="E18" s="288" t="s">
        <v>62</v>
      </c>
      <c r="F18" s="357"/>
      <c r="G18" s="25"/>
      <c r="H18" s="25">
        <v>7</v>
      </c>
      <c r="I18" s="25">
        <v>49</v>
      </c>
      <c r="J18" s="50"/>
      <c r="K18" s="50"/>
      <c r="L18" s="50"/>
      <c r="M18" s="50">
        <f t="shared" si="10"/>
        <v>56</v>
      </c>
      <c r="N18" s="50">
        <f t="shared" si="1"/>
        <v>44</v>
      </c>
      <c r="O18" s="50">
        <f t="shared" si="11"/>
        <v>100</v>
      </c>
      <c r="P18" s="55">
        <v>4</v>
      </c>
      <c r="Q18" s="227" t="s">
        <v>7</v>
      </c>
      <c r="R18" s="220">
        <v>15</v>
      </c>
      <c r="S18" s="25"/>
      <c r="T18" s="25"/>
      <c r="U18" s="25"/>
      <c r="V18" s="50"/>
      <c r="W18" s="50"/>
      <c r="X18" s="50"/>
      <c r="Y18" s="50">
        <f t="shared" si="3"/>
        <v>15</v>
      </c>
      <c r="Z18" s="50">
        <f t="shared" si="4"/>
        <v>10</v>
      </c>
      <c r="AA18" s="50">
        <f t="shared" si="5"/>
        <v>25</v>
      </c>
      <c r="AB18" s="55">
        <v>1</v>
      </c>
      <c r="AC18" s="750" t="s">
        <v>17</v>
      </c>
      <c r="AD18" s="80">
        <f t="shared" si="6"/>
        <v>71</v>
      </c>
      <c r="AE18" s="50">
        <f t="shared" si="7"/>
        <v>54</v>
      </c>
      <c r="AF18" s="48">
        <f t="shared" si="8"/>
        <v>125</v>
      </c>
      <c r="AG18" s="583">
        <v>11</v>
      </c>
    </row>
    <row r="19" spans="2:33" ht="22.5" customHeight="1" x14ac:dyDescent="0.3">
      <c r="B19" s="656"/>
      <c r="C19" s="719"/>
      <c r="D19" s="53">
        <v>7</v>
      </c>
      <c r="E19" s="288" t="s">
        <v>190</v>
      </c>
      <c r="F19" s="220">
        <v>4</v>
      </c>
      <c r="G19" s="25"/>
      <c r="H19" s="25">
        <v>9</v>
      </c>
      <c r="I19" s="25">
        <v>42</v>
      </c>
      <c r="J19" s="50"/>
      <c r="K19" s="50"/>
      <c r="L19" s="50"/>
      <c r="M19" s="50">
        <f t="shared" si="10"/>
        <v>55</v>
      </c>
      <c r="N19" s="50">
        <f t="shared" si="1"/>
        <v>45</v>
      </c>
      <c r="O19" s="50">
        <f t="shared" si="11"/>
        <v>100</v>
      </c>
      <c r="P19" s="55">
        <v>4</v>
      </c>
      <c r="Q19" s="227" t="s">
        <v>7</v>
      </c>
      <c r="R19" s="220">
        <v>4</v>
      </c>
      <c r="S19" s="25"/>
      <c r="T19" s="25">
        <v>5</v>
      </c>
      <c r="U19" s="25">
        <v>28</v>
      </c>
      <c r="V19" s="50"/>
      <c r="W19" s="50"/>
      <c r="X19" s="50"/>
      <c r="Y19" s="50">
        <f t="shared" si="3"/>
        <v>37</v>
      </c>
      <c r="Z19" s="50">
        <f t="shared" si="4"/>
        <v>13</v>
      </c>
      <c r="AA19" s="50">
        <f t="shared" si="5"/>
        <v>50</v>
      </c>
      <c r="AB19" s="55">
        <v>2</v>
      </c>
      <c r="AC19" s="750"/>
      <c r="AD19" s="80">
        <f t="shared" si="6"/>
        <v>92</v>
      </c>
      <c r="AE19" s="50">
        <f t="shared" si="7"/>
        <v>58</v>
      </c>
      <c r="AF19" s="48">
        <f t="shared" si="8"/>
        <v>150</v>
      </c>
      <c r="AG19" s="583"/>
    </row>
    <row r="20" spans="2:33" ht="22.5" customHeight="1" x14ac:dyDescent="0.3">
      <c r="B20" s="656"/>
      <c r="C20" s="719"/>
      <c r="D20" s="53">
        <v>8</v>
      </c>
      <c r="E20" s="288" t="s">
        <v>81</v>
      </c>
      <c r="F20" s="220">
        <v>10</v>
      </c>
      <c r="G20" s="25"/>
      <c r="H20" s="25">
        <v>15</v>
      </c>
      <c r="I20" s="25">
        <v>53</v>
      </c>
      <c r="J20" s="50"/>
      <c r="K20" s="50"/>
      <c r="L20" s="50"/>
      <c r="M20" s="50">
        <f t="shared" si="10"/>
        <v>78</v>
      </c>
      <c r="N20" s="50">
        <f t="shared" si="1"/>
        <v>22</v>
      </c>
      <c r="O20" s="50">
        <f t="shared" si="11"/>
        <v>100</v>
      </c>
      <c r="P20" s="55">
        <v>4</v>
      </c>
      <c r="Q20" s="227" t="s">
        <v>7</v>
      </c>
      <c r="R20" s="220">
        <v>5</v>
      </c>
      <c r="S20" s="25"/>
      <c r="T20" s="25">
        <v>15</v>
      </c>
      <c r="U20" s="25">
        <v>57</v>
      </c>
      <c r="V20" s="50"/>
      <c r="W20" s="50"/>
      <c r="X20" s="50"/>
      <c r="Y20" s="50">
        <f t="shared" si="3"/>
        <v>77</v>
      </c>
      <c r="Z20" s="50">
        <f t="shared" si="4"/>
        <v>23</v>
      </c>
      <c r="AA20" s="50">
        <f t="shared" si="5"/>
        <v>100</v>
      </c>
      <c r="AB20" s="55">
        <v>4</v>
      </c>
      <c r="AC20" s="227" t="s">
        <v>17</v>
      </c>
      <c r="AD20" s="80">
        <f t="shared" si="6"/>
        <v>155</v>
      </c>
      <c r="AE20" s="50">
        <f t="shared" si="7"/>
        <v>45</v>
      </c>
      <c r="AF20" s="48">
        <f t="shared" si="8"/>
        <v>200</v>
      </c>
      <c r="AG20" s="49">
        <f t="shared" si="9"/>
        <v>8</v>
      </c>
    </row>
    <row r="21" spans="2:33" ht="22.5" customHeight="1" x14ac:dyDescent="0.3">
      <c r="B21" s="656"/>
      <c r="C21" s="719"/>
      <c r="D21" s="53">
        <v>9</v>
      </c>
      <c r="E21" s="507" t="s">
        <v>160</v>
      </c>
      <c r="F21" s="220"/>
      <c r="G21" s="25"/>
      <c r="H21" s="25">
        <v>15</v>
      </c>
      <c r="I21" s="25"/>
      <c r="J21" s="50"/>
      <c r="K21" s="50"/>
      <c r="L21" s="50"/>
      <c r="M21" s="50">
        <f t="shared" si="10"/>
        <v>15</v>
      </c>
      <c r="N21" s="50">
        <f t="shared" si="1"/>
        <v>10</v>
      </c>
      <c r="O21" s="50">
        <f t="shared" si="11"/>
        <v>25</v>
      </c>
      <c r="P21" s="55">
        <v>1</v>
      </c>
      <c r="Q21" s="227" t="s">
        <v>7</v>
      </c>
      <c r="R21" s="220"/>
      <c r="S21" s="25"/>
      <c r="T21" s="25"/>
      <c r="U21" s="25"/>
      <c r="V21" s="50"/>
      <c r="W21" s="50"/>
      <c r="X21" s="50"/>
      <c r="Y21" s="50">
        <f t="shared" si="3"/>
        <v>0</v>
      </c>
      <c r="Z21" s="50">
        <f t="shared" si="4"/>
        <v>0</v>
      </c>
      <c r="AA21" s="50">
        <f t="shared" si="5"/>
        <v>0</v>
      </c>
      <c r="AB21" s="55">
        <v>0</v>
      </c>
      <c r="AC21" s="227"/>
      <c r="AD21" s="80">
        <f t="shared" si="6"/>
        <v>15</v>
      </c>
      <c r="AE21" s="50">
        <f t="shared" si="7"/>
        <v>10</v>
      </c>
      <c r="AF21" s="48">
        <f t="shared" si="8"/>
        <v>25</v>
      </c>
      <c r="AG21" s="49">
        <f t="shared" si="9"/>
        <v>1</v>
      </c>
    </row>
    <row r="22" spans="2:33" ht="22.5" customHeight="1" thickBot="1" x14ac:dyDescent="0.35">
      <c r="B22" s="656"/>
      <c r="C22" s="720"/>
      <c r="D22" s="144">
        <v>10</v>
      </c>
      <c r="E22" s="290" t="s">
        <v>78</v>
      </c>
      <c r="F22" s="222"/>
      <c r="G22" s="24"/>
      <c r="H22" s="24"/>
      <c r="I22" s="24"/>
      <c r="J22" s="35"/>
      <c r="K22" s="35"/>
      <c r="L22" s="35"/>
      <c r="M22" s="35"/>
      <c r="N22" s="35"/>
      <c r="O22" s="35"/>
      <c r="P22" s="29"/>
      <c r="Q22" s="228"/>
      <c r="R22" s="222">
        <v>30</v>
      </c>
      <c r="S22" s="24"/>
      <c r="T22" s="24">
        <v>20</v>
      </c>
      <c r="U22" s="24">
        <v>45</v>
      </c>
      <c r="V22" s="35"/>
      <c r="W22" s="35"/>
      <c r="X22" s="35"/>
      <c r="Y22" s="35">
        <f t="shared" si="3"/>
        <v>95</v>
      </c>
      <c r="Z22" s="35">
        <f>((AB22*30)-Y22)</f>
        <v>25</v>
      </c>
      <c r="AA22" s="35">
        <f t="shared" si="5"/>
        <v>120</v>
      </c>
      <c r="AB22" s="29">
        <v>4</v>
      </c>
      <c r="AC22" s="228" t="s">
        <v>7</v>
      </c>
      <c r="AD22" s="102">
        <f t="shared" si="6"/>
        <v>95</v>
      </c>
      <c r="AE22" s="35">
        <f t="shared" si="7"/>
        <v>25</v>
      </c>
      <c r="AF22" s="51">
        <f t="shared" si="8"/>
        <v>120</v>
      </c>
      <c r="AG22" s="52">
        <f t="shared" si="9"/>
        <v>4</v>
      </c>
    </row>
    <row r="23" spans="2:33" ht="22.5" customHeight="1" x14ac:dyDescent="0.3">
      <c r="B23" s="656"/>
      <c r="C23" s="658" t="s">
        <v>95</v>
      </c>
      <c r="D23" s="452">
        <v>11</v>
      </c>
      <c r="E23" s="506" t="s">
        <v>79</v>
      </c>
      <c r="F23" s="454"/>
      <c r="G23" s="455"/>
      <c r="H23" s="455">
        <v>8</v>
      </c>
      <c r="I23" s="455">
        <v>32</v>
      </c>
      <c r="J23" s="104"/>
      <c r="K23" s="104"/>
      <c r="L23" s="104"/>
      <c r="M23" s="104">
        <v>40</v>
      </c>
      <c r="N23" s="104">
        <v>10</v>
      </c>
      <c r="O23" s="104">
        <v>50</v>
      </c>
      <c r="P23" s="456">
        <v>2</v>
      </c>
      <c r="Q23" s="457" t="s">
        <v>7</v>
      </c>
      <c r="R23" s="454"/>
      <c r="S23" s="455"/>
      <c r="T23" s="455"/>
      <c r="U23" s="455"/>
      <c r="V23" s="104"/>
      <c r="W23" s="104"/>
      <c r="X23" s="104"/>
      <c r="Y23" s="104"/>
      <c r="Z23" s="104"/>
      <c r="AA23" s="104"/>
      <c r="AB23" s="456"/>
      <c r="AC23" s="457"/>
      <c r="AD23" s="107">
        <f>SUM(M23,Y23)</f>
        <v>40</v>
      </c>
      <c r="AE23" s="104">
        <f t="shared" si="7"/>
        <v>10</v>
      </c>
      <c r="AF23" s="105">
        <f t="shared" si="8"/>
        <v>50</v>
      </c>
      <c r="AG23" s="106">
        <f t="shared" si="9"/>
        <v>2</v>
      </c>
    </row>
    <row r="24" spans="2:33" ht="22.5" customHeight="1" x14ac:dyDescent="0.3">
      <c r="B24" s="656"/>
      <c r="C24" s="659"/>
      <c r="D24" s="53">
        <v>12</v>
      </c>
      <c r="E24" s="287" t="s">
        <v>80</v>
      </c>
      <c r="F24" s="220">
        <v>8</v>
      </c>
      <c r="G24" s="25"/>
      <c r="H24" s="25"/>
      <c r="I24" s="25">
        <v>47</v>
      </c>
      <c r="J24" s="50"/>
      <c r="K24" s="50"/>
      <c r="L24" s="50"/>
      <c r="M24" s="50">
        <f t="shared" si="10"/>
        <v>55</v>
      </c>
      <c r="N24" s="50">
        <f t="shared" si="1"/>
        <v>20</v>
      </c>
      <c r="O24" s="50">
        <f t="shared" si="11"/>
        <v>75</v>
      </c>
      <c r="P24" s="55">
        <v>3</v>
      </c>
      <c r="Q24" s="227" t="s">
        <v>7</v>
      </c>
      <c r="R24" s="220"/>
      <c r="S24" s="25"/>
      <c r="T24" s="25"/>
      <c r="U24" s="25">
        <v>53</v>
      </c>
      <c r="V24" s="50"/>
      <c r="W24" s="50"/>
      <c r="X24" s="50"/>
      <c r="Y24" s="50">
        <f t="shared" si="3"/>
        <v>53</v>
      </c>
      <c r="Z24" s="50">
        <f t="shared" si="4"/>
        <v>22</v>
      </c>
      <c r="AA24" s="50">
        <f t="shared" si="5"/>
        <v>75</v>
      </c>
      <c r="AB24" s="55">
        <v>3</v>
      </c>
      <c r="AC24" s="227" t="s">
        <v>17</v>
      </c>
      <c r="AD24" s="80">
        <f t="shared" si="6"/>
        <v>108</v>
      </c>
      <c r="AE24" s="50">
        <f t="shared" si="7"/>
        <v>42</v>
      </c>
      <c r="AF24" s="48">
        <f t="shared" si="8"/>
        <v>150</v>
      </c>
      <c r="AG24" s="49">
        <f t="shared" si="9"/>
        <v>6</v>
      </c>
    </row>
    <row r="25" spans="2:33" ht="22.5" customHeight="1" thickBot="1" x14ac:dyDescent="0.35">
      <c r="B25" s="669"/>
      <c r="C25" s="660"/>
      <c r="D25" s="144">
        <v>13</v>
      </c>
      <c r="E25" s="290" t="s">
        <v>68</v>
      </c>
      <c r="F25" s="222">
        <v>20</v>
      </c>
      <c r="G25" s="24"/>
      <c r="H25" s="24">
        <v>20</v>
      </c>
      <c r="I25" s="24">
        <v>40</v>
      </c>
      <c r="J25" s="35"/>
      <c r="K25" s="35"/>
      <c r="L25" s="35"/>
      <c r="M25" s="35">
        <f t="shared" si="10"/>
        <v>80</v>
      </c>
      <c r="N25" s="35">
        <f>((P25*30)-M25)</f>
        <v>10</v>
      </c>
      <c r="O25" s="35">
        <f t="shared" si="11"/>
        <v>90</v>
      </c>
      <c r="P25" s="29">
        <v>3</v>
      </c>
      <c r="Q25" s="228" t="s">
        <v>7</v>
      </c>
      <c r="R25" s="222"/>
      <c r="S25" s="24"/>
      <c r="T25" s="24"/>
      <c r="U25" s="24">
        <v>30</v>
      </c>
      <c r="V25" s="35"/>
      <c r="W25" s="35"/>
      <c r="X25" s="35"/>
      <c r="Y25" s="35">
        <f t="shared" si="3"/>
        <v>30</v>
      </c>
      <c r="Z25" s="35">
        <f t="shared" si="4"/>
        <v>20</v>
      </c>
      <c r="AA25" s="35">
        <f t="shared" si="5"/>
        <v>50</v>
      </c>
      <c r="AB25" s="29">
        <v>2</v>
      </c>
      <c r="AC25" s="228" t="s">
        <v>17</v>
      </c>
      <c r="AD25" s="102">
        <f t="shared" si="6"/>
        <v>110</v>
      </c>
      <c r="AE25" s="35">
        <f t="shared" si="7"/>
        <v>30</v>
      </c>
      <c r="AF25" s="51">
        <f t="shared" si="8"/>
        <v>140</v>
      </c>
      <c r="AG25" s="52">
        <f t="shared" si="9"/>
        <v>5</v>
      </c>
    </row>
    <row r="26" spans="2:33" ht="22.5" customHeight="1" x14ac:dyDescent="0.3">
      <c r="B26" s="655" t="s">
        <v>137</v>
      </c>
      <c r="C26" s="661"/>
      <c r="D26" s="150">
        <v>14</v>
      </c>
      <c r="E26" s="360" t="s">
        <v>77</v>
      </c>
      <c r="F26" s="223">
        <v>20</v>
      </c>
      <c r="G26" s="26"/>
      <c r="H26" s="26"/>
      <c r="I26" s="26"/>
      <c r="J26" s="7"/>
      <c r="K26" s="7"/>
      <c r="L26" s="7"/>
      <c r="M26" s="7">
        <f t="shared" si="10"/>
        <v>20</v>
      </c>
      <c r="N26" s="7">
        <f t="shared" si="1"/>
        <v>5</v>
      </c>
      <c r="O26" s="7">
        <f t="shared" si="11"/>
        <v>25</v>
      </c>
      <c r="P26" s="33">
        <v>1</v>
      </c>
      <c r="Q26" s="229" t="s">
        <v>7</v>
      </c>
      <c r="R26" s="223"/>
      <c r="S26" s="26"/>
      <c r="T26" s="26"/>
      <c r="U26" s="26"/>
      <c r="V26" s="7"/>
      <c r="W26" s="7"/>
      <c r="X26" s="7"/>
      <c r="Y26" s="7">
        <f t="shared" si="3"/>
        <v>0</v>
      </c>
      <c r="Z26" s="7">
        <f t="shared" si="4"/>
        <v>0</v>
      </c>
      <c r="AA26" s="7">
        <f t="shared" si="5"/>
        <v>0</v>
      </c>
      <c r="AB26" s="33">
        <v>0</v>
      </c>
      <c r="AC26" s="229"/>
      <c r="AD26" s="159">
        <f t="shared" si="6"/>
        <v>20</v>
      </c>
      <c r="AE26" s="7">
        <f t="shared" si="7"/>
        <v>5</v>
      </c>
      <c r="AF26" s="8">
        <f t="shared" si="8"/>
        <v>25</v>
      </c>
      <c r="AG26" s="9">
        <f t="shared" si="9"/>
        <v>1</v>
      </c>
    </row>
    <row r="27" spans="2:33" ht="22.5" customHeight="1" x14ac:dyDescent="0.3">
      <c r="B27" s="656"/>
      <c r="C27" s="659"/>
      <c r="D27" s="53">
        <v>15</v>
      </c>
      <c r="E27" s="288" t="s">
        <v>76</v>
      </c>
      <c r="F27" s="220"/>
      <c r="G27" s="25"/>
      <c r="H27" s="25"/>
      <c r="I27" s="25"/>
      <c r="J27" s="50"/>
      <c r="K27" s="50"/>
      <c r="L27" s="50"/>
      <c r="M27" s="50"/>
      <c r="N27" s="50"/>
      <c r="O27" s="50"/>
      <c r="P27" s="55"/>
      <c r="Q27" s="227"/>
      <c r="R27" s="220">
        <v>10</v>
      </c>
      <c r="S27" s="25"/>
      <c r="T27" s="25"/>
      <c r="U27" s="25"/>
      <c r="V27" s="50"/>
      <c r="W27" s="50"/>
      <c r="X27" s="50"/>
      <c r="Y27" s="50">
        <f t="shared" si="3"/>
        <v>10</v>
      </c>
      <c r="Z27" s="50">
        <f t="shared" si="4"/>
        <v>15</v>
      </c>
      <c r="AA27" s="50">
        <f t="shared" si="5"/>
        <v>25</v>
      </c>
      <c r="AB27" s="55">
        <v>1</v>
      </c>
      <c r="AC27" s="227" t="s">
        <v>7</v>
      </c>
      <c r="AD27" s="80">
        <f t="shared" si="6"/>
        <v>10</v>
      </c>
      <c r="AE27" s="50">
        <f t="shared" si="7"/>
        <v>15</v>
      </c>
      <c r="AF27" s="48">
        <f t="shared" si="8"/>
        <v>25</v>
      </c>
      <c r="AG27" s="49">
        <f t="shared" si="9"/>
        <v>1</v>
      </c>
    </row>
    <row r="28" spans="2:33" ht="22.5" customHeight="1" thickBot="1" x14ac:dyDescent="0.35">
      <c r="B28" s="657"/>
      <c r="C28" s="660"/>
      <c r="D28" s="151">
        <v>16</v>
      </c>
      <c r="E28" s="292" t="s">
        <v>75</v>
      </c>
      <c r="F28" s="218">
        <v>10</v>
      </c>
      <c r="G28" s="205"/>
      <c r="H28" s="205"/>
      <c r="I28" s="205"/>
      <c r="J28" s="65"/>
      <c r="K28" s="65"/>
      <c r="L28" s="65"/>
      <c r="M28" s="65">
        <f t="shared" si="10"/>
        <v>10</v>
      </c>
      <c r="N28" s="65">
        <f t="shared" si="1"/>
        <v>15</v>
      </c>
      <c r="O28" s="65">
        <f t="shared" si="11"/>
        <v>25</v>
      </c>
      <c r="P28" s="206">
        <v>1</v>
      </c>
      <c r="Q28" s="226" t="s">
        <v>7</v>
      </c>
      <c r="R28" s="218"/>
      <c r="S28" s="205"/>
      <c r="T28" s="205"/>
      <c r="U28" s="205"/>
      <c r="V28" s="65"/>
      <c r="W28" s="65"/>
      <c r="X28" s="65"/>
      <c r="Y28" s="65">
        <f t="shared" si="3"/>
        <v>0</v>
      </c>
      <c r="Z28" s="65">
        <f t="shared" si="4"/>
        <v>0</v>
      </c>
      <c r="AA28" s="65">
        <f t="shared" si="5"/>
        <v>0</v>
      </c>
      <c r="AB28" s="206">
        <v>0</v>
      </c>
      <c r="AC28" s="226"/>
      <c r="AD28" s="93">
        <f t="shared" si="6"/>
        <v>10</v>
      </c>
      <c r="AE28" s="65">
        <f t="shared" si="7"/>
        <v>15</v>
      </c>
      <c r="AF28" s="91">
        <f t="shared" si="8"/>
        <v>25</v>
      </c>
      <c r="AG28" s="92">
        <f t="shared" si="9"/>
        <v>1</v>
      </c>
    </row>
    <row r="29" spans="2:33" ht="24.75" customHeight="1" thickBot="1" x14ac:dyDescent="0.35">
      <c r="B29" s="509" t="s">
        <v>127</v>
      </c>
      <c r="C29" s="510"/>
      <c r="D29" s="510"/>
      <c r="E29" s="517"/>
      <c r="F29" s="161">
        <f t="shared" ref="F29:AG29" si="12">SUM(F13:F28)</f>
        <v>90</v>
      </c>
      <c r="G29" s="141">
        <f t="shared" si="12"/>
        <v>9</v>
      </c>
      <c r="H29" s="141">
        <f t="shared" si="12"/>
        <v>105</v>
      </c>
      <c r="I29" s="141">
        <f t="shared" si="12"/>
        <v>385</v>
      </c>
      <c r="J29" s="141">
        <f t="shared" si="12"/>
        <v>0</v>
      </c>
      <c r="K29" s="141">
        <f t="shared" si="12"/>
        <v>0</v>
      </c>
      <c r="L29" s="141">
        <f t="shared" si="12"/>
        <v>0</v>
      </c>
      <c r="M29" s="141">
        <f t="shared" si="12"/>
        <v>589</v>
      </c>
      <c r="N29" s="141">
        <f t="shared" si="12"/>
        <v>236</v>
      </c>
      <c r="O29" s="141">
        <f t="shared" si="12"/>
        <v>825</v>
      </c>
      <c r="P29" s="141">
        <f t="shared" si="12"/>
        <v>32</v>
      </c>
      <c r="Q29" s="142">
        <f t="shared" si="12"/>
        <v>0</v>
      </c>
      <c r="R29" s="161">
        <f t="shared" si="12"/>
        <v>110</v>
      </c>
      <c r="S29" s="141">
        <f t="shared" si="12"/>
        <v>0</v>
      </c>
      <c r="T29" s="141">
        <f t="shared" si="12"/>
        <v>51</v>
      </c>
      <c r="U29" s="141">
        <f t="shared" si="12"/>
        <v>375</v>
      </c>
      <c r="V29" s="141">
        <f t="shared" si="12"/>
        <v>0</v>
      </c>
      <c r="W29" s="141">
        <f t="shared" si="12"/>
        <v>0</v>
      </c>
      <c r="X29" s="141">
        <f t="shared" si="12"/>
        <v>0</v>
      </c>
      <c r="Y29" s="141">
        <f t="shared" si="12"/>
        <v>536</v>
      </c>
      <c r="Z29" s="141">
        <f t="shared" si="12"/>
        <v>184</v>
      </c>
      <c r="AA29" s="141">
        <f t="shared" si="12"/>
        <v>720</v>
      </c>
      <c r="AB29" s="141">
        <f t="shared" si="12"/>
        <v>28</v>
      </c>
      <c r="AC29" s="142">
        <f t="shared" si="12"/>
        <v>0</v>
      </c>
      <c r="AD29" s="147">
        <f t="shared" si="12"/>
        <v>1125</v>
      </c>
      <c r="AE29" s="141">
        <f t="shared" si="12"/>
        <v>420</v>
      </c>
      <c r="AF29" s="141">
        <f t="shared" si="12"/>
        <v>1545</v>
      </c>
      <c r="AG29" s="142">
        <f t="shared" si="12"/>
        <v>60</v>
      </c>
    </row>
    <row r="30" spans="2:33" ht="16.8" thickBot="1" x14ac:dyDescent="0.35">
      <c r="B30" s="532" t="s">
        <v>125</v>
      </c>
      <c r="C30" s="585"/>
      <c r="D30" s="747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8"/>
      <c r="T30" s="748"/>
      <c r="U30" s="748"/>
      <c r="V30" s="748"/>
      <c r="W30" s="748"/>
      <c r="X30" s="748"/>
      <c r="Y30" s="748"/>
      <c r="Z30" s="748"/>
      <c r="AA30" s="748"/>
      <c r="AB30" s="748"/>
      <c r="AC30" s="748"/>
      <c r="AD30" s="748"/>
      <c r="AE30" s="748"/>
      <c r="AF30" s="748"/>
      <c r="AG30" s="749"/>
    </row>
    <row r="31" spans="2:33" ht="22.5" customHeight="1" thickBot="1" x14ac:dyDescent="0.35">
      <c r="B31" s="533"/>
      <c r="C31" s="586"/>
      <c r="D31" s="590" t="s">
        <v>124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2"/>
    </row>
    <row r="32" spans="2:33" s="361" customFormat="1" ht="23.25" customHeight="1" x14ac:dyDescent="0.3">
      <c r="B32" s="532" t="s">
        <v>155</v>
      </c>
      <c r="C32" s="733"/>
      <c r="D32" s="269">
        <v>1</v>
      </c>
      <c r="E32" s="341" t="s">
        <v>156</v>
      </c>
      <c r="F32" s="210">
        <v>15</v>
      </c>
      <c r="G32" s="328"/>
      <c r="H32" s="58"/>
      <c r="I32" s="58"/>
      <c r="J32" s="58"/>
      <c r="K32" s="58"/>
      <c r="L32" s="58"/>
      <c r="M32" s="19">
        <f>SUM(F32)</f>
        <v>15</v>
      </c>
      <c r="N32" s="19">
        <f>((P32*25)-M32)</f>
        <v>10</v>
      </c>
      <c r="O32" s="19">
        <f>SUM(M32:N32)</f>
        <v>25</v>
      </c>
      <c r="P32" s="616">
        <v>1</v>
      </c>
      <c r="Q32" s="725" t="s">
        <v>7</v>
      </c>
      <c r="R32" s="81"/>
      <c r="S32" s="19"/>
      <c r="T32" s="19"/>
      <c r="U32" s="19"/>
      <c r="V32" s="19"/>
      <c r="W32" s="19"/>
      <c r="X32" s="19"/>
      <c r="Y32" s="19">
        <f>SUM(R32:X32)</f>
        <v>0</v>
      </c>
      <c r="Z32" s="19"/>
      <c r="AA32" s="19">
        <f>SUM(Y32:Z32)</f>
        <v>0</v>
      </c>
      <c r="AB32" s="19"/>
      <c r="AC32" s="521"/>
      <c r="AD32" s="614">
        <v>15</v>
      </c>
      <c r="AE32" s="616">
        <f>((AG32*25)-AD32)</f>
        <v>10</v>
      </c>
      <c r="AF32" s="618">
        <f>SUM(AD32:AE35)</f>
        <v>25</v>
      </c>
      <c r="AG32" s="649">
        <v>1</v>
      </c>
    </row>
    <row r="33" spans="2:34" s="361" customFormat="1" ht="23.25" customHeight="1" x14ac:dyDescent="0.3">
      <c r="B33" s="533"/>
      <c r="C33" s="734"/>
      <c r="D33" s="270">
        <v>2</v>
      </c>
      <c r="E33" s="342" t="s">
        <v>157</v>
      </c>
      <c r="F33" s="211">
        <v>15</v>
      </c>
      <c r="G33" s="28"/>
      <c r="H33" s="54"/>
      <c r="I33" s="54"/>
      <c r="J33" s="54"/>
      <c r="K33" s="54"/>
      <c r="L33" s="54"/>
      <c r="M33" s="50">
        <f t="shared" ref="M33" si="13">SUM(F33)</f>
        <v>15</v>
      </c>
      <c r="N33" s="50">
        <v>10</v>
      </c>
      <c r="O33" s="50">
        <f t="shared" ref="O33:O35" si="14">SUM(M33:N33)</f>
        <v>25</v>
      </c>
      <c r="P33" s="600"/>
      <c r="Q33" s="726"/>
      <c r="R33" s="82"/>
      <c r="S33" s="50"/>
      <c r="T33" s="50"/>
      <c r="U33" s="50"/>
      <c r="V33" s="50"/>
      <c r="W33" s="50"/>
      <c r="X33" s="50"/>
      <c r="Y33" s="50">
        <f t="shared" ref="Y33:Y35" si="15">SUM(R33:X33)</f>
        <v>0</v>
      </c>
      <c r="Z33" s="50"/>
      <c r="AA33" s="50">
        <f t="shared" ref="AA33:AA35" si="16">SUM(Y33:Z33)</f>
        <v>0</v>
      </c>
      <c r="AB33" s="50"/>
      <c r="AC33" s="522"/>
      <c r="AD33" s="569"/>
      <c r="AE33" s="600"/>
      <c r="AF33" s="566"/>
      <c r="AG33" s="583"/>
    </row>
    <row r="34" spans="2:34" s="361" customFormat="1" ht="23.25" customHeight="1" x14ac:dyDescent="0.3">
      <c r="B34" s="533"/>
      <c r="C34" s="734"/>
      <c r="D34" s="376">
        <v>3</v>
      </c>
      <c r="E34" s="344" t="s">
        <v>158</v>
      </c>
      <c r="F34" s="211">
        <v>15</v>
      </c>
      <c r="G34" s="28"/>
      <c r="H34" s="54"/>
      <c r="I34" s="54"/>
      <c r="J34" s="54"/>
      <c r="K34" s="54"/>
      <c r="L34" s="54"/>
      <c r="M34" s="411">
        <f>SUM(F34:G34)</f>
        <v>15</v>
      </c>
      <c r="N34" s="411">
        <v>10</v>
      </c>
      <c r="O34" s="411">
        <f t="shared" ref="O34" si="17">SUM(M34:N34)</f>
        <v>25</v>
      </c>
      <c r="P34" s="601"/>
      <c r="Q34" s="727"/>
      <c r="R34" s="90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724"/>
      <c r="AD34" s="570"/>
      <c r="AE34" s="601"/>
      <c r="AF34" s="567"/>
      <c r="AG34" s="584"/>
    </row>
    <row r="35" spans="2:34" s="361" customFormat="1" ht="22.8" customHeight="1" thickBot="1" x14ac:dyDescent="0.35">
      <c r="B35" s="514"/>
      <c r="C35" s="515"/>
      <c r="D35" s="489">
        <v>4</v>
      </c>
      <c r="E35" s="488" t="s">
        <v>202</v>
      </c>
      <c r="F35" s="495"/>
      <c r="G35" s="496"/>
      <c r="H35" s="498">
        <v>15</v>
      </c>
      <c r="I35" s="497"/>
      <c r="J35" s="497"/>
      <c r="K35" s="497"/>
      <c r="L35" s="497"/>
      <c r="M35" s="498">
        <f>SUM(F35:G35)</f>
        <v>0</v>
      </c>
      <c r="N35" s="498">
        <v>10</v>
      </c>
      <c r="O35" s="498">
        <f t="shared" si="14"/>
        <v>10</v>
      </c>
      <c r="P35" s="617"/>
      <c r="Q35" s="728"/>
      <c r="R35" s="83"/>
      <c r="S35" s="35"/>
      <c r="T35" s="35"/>
      <c r="U35" s="35"/>
      <c r="V35" s="35"/>
      <c r="W35" s="35"/>
      <c r="X35" s="35"/>
      <c r="Y35" s="35">
        <f t="shared" si="15"/>
        <v>0</v>
      </c>
      <c r="Z35" s="35"/>
      <c r="AA35" s="35">
        <f t="shared" si="16"/>
        <v>0</v>
      </c>
      <c r="AB35" s="35"/>
      <c r="AC35" s="523"/>
      <c r="AD35" s="615"/>
      <c r="AE35" s="617"/>
      <c r="AF35" s="619"/>
      <c r="AG35" s="650"/>
      <c r="AH35" s="487"/>
    </row>
    <row r="36" spans="2:34" ht="21" customHeight="1" x14ac:dyDescent="0.3">
      <c r="B36" s="730" t="s">
        <v>127</v>
      </c>
      <c r="C36" s="731"/>
      <c r="D36" s="731"/>
      <c r="E36" s="732"/>
      <c r="F36" s="362">
        <v>15</v>
      </c>
      <c r="G36" s="363"/>
      <c r="H36" s="172"/>
      <c r="I36" s="172"/>
      <c r="J36" s="172"/>
      <c r="K36" s="172"/>
      <c r="L36" s="172"/>
      <c r="M36" s="308">
        <v>15</v>
      </c>
      <c r="N36" s="308">
        <v>10</v>
      </c>
      <c r="O36" s="308">
        <f>SUM(O32)</f>
        <v>25</v>
      </c>
      <c r="P36" s="308">
        <v>1</v>
      </c>
      <c r="Q36" s="179"/>
      <c r="R36" s="366"/>
      <c r="S36" s="173"/>
      <c r="T36" s="173"/>
      <c r="U36" s="173"/>
      <c r="V36" s="173"/>
      <c r="W36" s="173"/>
      <c r="X36" s="173"/>
      <c r="Y36" s="173">
        <v>0</v>
      </c>
      <c r="Z36" s="173"/>
      <c r="AA36" s="173">
        <v>0</v>
      </c>
      <c r="AB36" s="173"/>
      <c r="AC36" s="174"/>
      <c r="AD36" s="187">
        <f>SUM(AD32)</f>
        <v>15</v>
      </c>
      <c r="AE36" s="173">
        <f>SUM(AE32)</f>
        <v>10</v>
      </c>
      <c r="AF36" s="173">
        <f>SUM(AF32)</f>
        <v>25</v>
      </c>
      <c r="AG36" s="174">
        <v>1</v>
      </c>
    </row>
    <row r="37" spans="2:34" ht="11.25" customHeight="1" thickBot="1" x14ac:dyDescent="0.35">
      <c r="B37" s="703"/>
      <c r="C37" s="672"/>
      <c r="D37" s="672"/>
      <c r="E37" s="704"/>
      <c r="F37" s="70"/>
      <c r="G37" s="63"/>
      <c r="H37" s="63"/>
      <c r="I37" s="63"/>
      <c r="J37" s="63"/>
      <c r="K37" s="63"/>
      <c r="L37" s="63"/>
      <c r="M37" s="64"/>
      <c r="N37" s="63"/>
      <c r="O37" s="64"/>
      <c r="P37" s="63"/>
      <c r="Q37" s="181"/>
      <c r="R37" s="367"/>
      <c r="S37" s="63"/>
      <c r="T37" s="63"/>
      <c r="U37" s="63"/>
      <c r="V37" s="63"/>
      <c r="W37" s="65"/>
      <c r="X37" s="63"/>
      <c r="Y37" s="65"/>
      <c r="Z37" s="63"/>
      <c r="AA37" s="65"/>
      <c r="AB37" s="91"/>
      <c r="AC37" s="177"/>
      <c r="AD37" s="93"/>
      <c r="AE37" s="65">
        <f>SUM(Z37)</f>
        <v>0</v>
      </c>
      <c r="AF37" s="91">
        <f>SUM(AD37:AE37)</f>
        <v>0</v>
      </c>
      <c r="AG37" s="92">
        <f>SUM(AB37)</f>
        <v>0</v>
      </c>
    </row>
    <row r="38" spans="2:34" s="3" customFormat="1" ht="30" customHeight="1" thickBot="1" x14ac:dyDescent="0.35">
      <c r="B38" s="509" t="s">
        <v>112</v>
      </c>
      <c r="C38" s="510"/>
      <c r="D38" s="510"/>
      <c r="E38" s="517"/>
      <c r="F38" s="123">
        <f t="shared" ref="F38:P38" si="18">SUM(F29,F36,F37)</f>
        <v>105</v>
      </c>
      <c r="G38" s="66">
        <f t="shared" si="18"/>
        <v>9</v>
      </c>
      <c r="H38" s="66">
        <f t="shared" si="18"/>
        <v>105</v>
      </c>
      <c r="I38" s="66">
        <f t="shared" si="18"/>
        <v>385</v>
      </c>
      <c r="J38" s="66">
        <f t="shared" si="18"/>
        <v>0</v>
      </c>
      <c r="K38" s="66">
        <f t="shared" si="18"/>
        <v>0</v>
      </c>
      <c r="L38" s="66">
        <f t="shared" si="18"/>
        <v>0</v>
      </c>
      <c r="M38" s="66">
        <f t="shared" si="18"/>
        <v>604</v>
      </c>
      <c r="N38" s="66">
        <f t="shared" si="18"/>
        <v>246</v>
      </c>
      <c r="O38" s="66">
        <f t="shared" si="18"/>
        <v>850</v>
      </c>
      <c r="P38" s="66">
        <f t="shared" si="18"/>
        <v>33</v>
      </c>
      <c r="Q38" s="235" t="s">
        <v>113</v>
      </c>
      <c r="R38" s="240">
        <f t="shared" ref="R38:AB38" si="19">SUM(R29,R36,R37)</f>
        <v>110</v>
      </c>
      <c r="S38" s="66">
        <f t="shared" si="19"/>
        <v>0</v>
      </c>
      <c r="T38" s="66">
        <f t="shared" si="19"/>
        <v>51</v>
      </c>
      <c r="U38" s="66">
        <f t="shared" si="19"/>
        <v>375</v>
      </c>
      <c r="V38" s="66">
        <f t="shared" si="19"/>
        <v>0</v>
      </c>
      <c r="W38" s="66">
        <f t="shared" si="19"/>
        <v>0</v>
      </c>
      <c r="X38" s="66">
        <f t="shared" si="19"/>
        <v>0</v>
      </c>
      <c r="Y38" s="66">
        <f t="shared" si="19"/>
        <v>536</v>
      </c>
      <c r="Z38" s="66">
        <f t="shared" si="19"/>
        <v>184</v>
      </c>
      <c r="AA38" s="66">
        <f t="shared" si="19"/>
        <v>720</v>
      </c>
      <c r="AB38" s="66">
        <f t="shared" si="19"/>
        <v>28</v>
      </c>
      <c r="AC38" s="67" t="s">
        <v>113</v>
      </c>
      <c r="AD38" s="123">
        <f>SUM(AD29,AD36,AD37)</f>
        <v>1140</v>
      </c>
      <c r="AE38" s="66">
        <f>SUM(AE29,AE36,AE37)</f>
        <v>430</v>
      </c>
      <c r="AF38" s="66">
        <f>SUM(AF29,AF36,AF37)</f>
        <v>1570</v>
      </c>
      <c r="AG38" s="67">
        <f>SUM(AG29,AG36,AG37)</f>
        <v>61</v>
      </c>
    </row>
    <row r="39" spans="2:34" ht="15.75" customHeight="1" x14ac:dyDescent="0.3"/>
    <row r="40" spans="2:34" ht="17.399999999999999" x14ac:dyDescent="0.3">
      <c r="B40" s="538" t="s">
        <v>182</v>
      </c>
      <c r="C40" s="538"/>
      <c r="D40" s="538"/>
    </row>
    <row r="41" spans="2:34" ht="15.6" x14ac:dyDescent="0.3">
      <c r="B41" s="604" t="s">
        <v>138</v>
      </c>
      <c r="C41" s="604"/>
      <c r="D41" s="175" t="s">
        <v>6</v>
      </c>
    </row>
    <row r="42" spans="2:34" ht="15.6" x14ac:dyDescent="0.3">
      <c r="B42" s="604" t="s">
        <v>139</v>
      </c>
      <c r="C42" s="604"/>
      <c r="D42" s="175" t="s">
        <v>5</v>
      </c>
    </row>
    <row r="43" spans="2:34" ht="15.6" x14ac:dyDescent="0.3">
      <c r="B43" s="604" t="s">
        <v>140</v>
      </c>
      <c r="C43" s="604"/>
      <c r="D43" s="175" t="s">
        <v>4</v>
      </c>
    </row>
    <row r="44" spans="2:34" ht="15.6" x14ac:dyDescent="0.3">
      <c r="B44" s="604" t="s">
        <v>141</v>
      </c>
      <c r="C44" s="604"/>
      <c r="D44" s="175" t="s">
        <v>3</v>
      </c>
    </row>
    <row r="45" spans="2:34" ht="15.6" x14ac:dyDescent="0.3">
      <c r="B45" s="604" t="s">
        <v>142</v>
      </c>
      <c r="C45" s="604"/>
      <c r="D45" s="175" t="s">
        <v>2</v>
      </c>
    </row>
    <row r="46" spans="2:34" ht="15.6" x14ac:dyDescent="0.3">
      <c r="B46" s="604" t="s">
        <v>143</v>
      </c>
      <c r="C46" s="604"/>
      <c r="D46" s="175" t="s">
        <v>1</v>
      </c>
    </row>
    <row r="47" spans="2:34" ht="15.6" x14ac:dyDescent="0.3">
      <c r="B47" s="604" t="s">
        <v>0</v>
      </c>
      <c r="C47" s="604"/>
      <c r="D47" s="175" t="s">
        <v>107</v>
      </c>
    </row>
    <row r="48" spans="2:34" ht="15.6" x14ac:dyDescent="0.3">
      <c r="B48" s="604" t="s">
        <v>144</v>
      </c>
      <c r="C48" s="604"/>
      <c r="D48" s="175" t="s">
        <v>7</v>
      </c>
    </row>
    <row r="49" spans="2:4" ht="15.6" x14ac:dyDescent="0.3">
      <c r="B49" s="604" t="s">
        <v>145</v>
      </c>
      <c r="C49" s="604"/>
      <c r="D49" s="175" t="s">
        <v>11</v>
      </c>
    </row>
    <row r="50" spans="2:4" ht="15.6" x14ac:dyDescent="0.3">
      <c r="B50" s="604" t="s">
        <v>146</v>
      </c>
      <c r="C50" s="604"/>
      <c r="D50" s="175" t="s">
        <v>147</v>
      </c>
    </row>
  </sheetData>
  <mergeCells count="52">
    <mergeCell ref="B38:E38"/>
    <mergeCell ref="D30:AG30"/>
    <mergeCell ref="D11:AG11"/>
    <mergeCell ref="P32:P35"/>
    <mergeCell ref="Q32:Q35"/>
    <mergeCell ref="C15:C22"/>
    <mergeCell ref="C23:C25"/>
    <mergeCell ref="C26:C28"/>
    <mergeCell ref="B26:B28"/>
    <mergeCell ref="AG32:AG35"/>
    <mergeCell ref="AC32:AC35"/>
    <mergeCell ref="AD32:AD35"/>
    <mergeCell ref="AE32:AE35"/>
    <mergeCell ref="AF32:AF35"/>
    <mergeCell ref="AC18:AC19"/>
    <mergeCell ref="B13:B25"/>
    <mergeCell ref="B45:C45"/>
    <mergeCell ref="B46:C46"/>
    <mergeCell ref="B47:C47"/>
    <mergeCell ref="B48:C48"/>
    <mergeCell ref="B49:C49"/>
    <mergeCell ref="B40:D40"/>
    <mergeCell ref="B41:C41"/>
    <mergeCell ref="B42:C42"/>
    <mergeCell ref="B43:C43"/>
    <mergeCell ref="B44:C44"/>
    <mergeCell ref="C13:C14"/>
    <mergeCell ref="AG18:AG19"/>
    <mergeCell ref="B29:E29"/>
    <mergeCell ref="D31:AG31"/>
    <mergeCell ref="D8:E10"/>
    <mergeCell ref="E12:AG12"/>
    <mergeCell ref="C7:C12"/>
    <mergeCell ref="B7:B12"/>
    <mergeCell ref="D7:AG7"/>
    <mergeCell ref="F8:Q8"/>
    <mergeCell ref="B36:E37"/>
    <mergeCell ref="B30:C31"/>
    <mergeCell ref="B32:C35"/>
    <mergeCell ref="B50:C50"/>
    <mergeCell ref="B2:AG2"/>
    <mergeCell ref="B3:I3"/>
    <mergeCell ref="J3:AG3"/>
    <mergeCell ref="B4:I4"/>
    <mergeCell ref="J4:AG4"/>
    <mergeCell ref="B5:I5"/>
    <mergeCell ref="J5:AG5"/>
    <mergeCell ref="B6:I6"/>
    <mergeCell ref="J6:AG6"/>
    <mergeCell ref="R8:AC8"/>
    <mergeCell ref="R9:AC9"/>
    <mergeCell ref="F9:Q9"/>
  </mergeCells>
  <pageMargins left="0.23622047244094491" right="0.23622047244094491" top="0.35433070866141736" bottom="0.15748031496062992" header="0.31496062992125984" footer="0.31496062992125984"/>
  <pageSetup paperSize="9" scale="4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6699"/>
    <pageSetUpPr fitToPage="1"/>
  </sheetPr>
  <dimension ref="B1:AH54"/>
  <sheetViews>
    <sheetView topLeftCell="A16" zoomScale="55" zoomScaleNormal="55" workbookViewId="0">
      <selection activeCell="AH16" sqref="AH1:AH1048576"/>
    </sheetView>
  </sheetViews>
  <sheetFormatPr defaultColWidth="9.109375" defaultRowHeight="15.6" x14ac:dyDescent="0.3"/>
  <cols>
    <col min="1" max="1" width="9.109375" style="15"/>
    <col min="2" max="2" width="23.33203125" style="16" customWidth="1"/>
    <col min="3" max="3" width="12.6640625" style="16" customWidth="1"/>
    <col min="4" max="4" width="8.44140625" style="15" customWidth="1"/>
    <col min="5" max="5" width="39.5546875" style="15" customWidth="1"/>
    <col min="6" max="6" width="5.109375" style="15" bestFit="1" customWidth="1"/>
    <col min="7" max="7" width="4.109375" style="15" bestFit="1" customWidth="1"/>
    <col min="8" max="8" width="5.109375" style="15" bestFit="1" customWidth="1"/>
    <col min="9" max="11" width="2.6640625" style="15" bestFit="1" customWidth="1"/>
    <col min="12" max="12" width="6.5546875" style="15" customWidth="1"/>
    <col min="13" max="14" width="5.6640625" style="15" bestFit="1" customWidth="1"/>
    <col min="15" max="15" width="8.109375" style="15" bestFit="1" customWidth="1"/>
    <col min="16" max="16" width="4" style="15" bestFit="1" customWidth="1"/>
    <col min="17" max="17" width="7.6640625" style="15" customWidth="1"/>
    <col min="18" max="18" width="4" style="15" bestFit="1" customWidth="1"/>
    <col min="19" max="19" width="4.109375" style="15" bestFit="1" customWidth="1"/>
    <col min="20" max="20" width="4" style="15" bestFit="1" customWidth="1"/>
    <col min="21" max="22" width="2.6640625" style="15" bestFit="1" customWidth="1"/>
    <col min="23" max="23" width="6.5546875" style="15" customWidth="1"/>
    <col min="24" max="24" width="4.6640625" style="15" customWidth="1"/>
    <col min="25" max="26" width="5.6640625" style="15" bestFit="1" customWidth="1"/>
    <col min="27" max="27" width="8.109375" style="15" bestFit="1" customWidth="1"/>
    <col min="28" max="28" width="4" style="15" bestFit="1" customWidth="1"/>
    <col min="29" max="29" width="9.109375" style="15" customWidth="1"/>
    <col min="30" max="30" width="5.6640625" style="15" bestFit="1" customWidth="1"/>
    <col min="31" max="31" width="5.6640625" style="17" bestFit="1" customWidth="1"/>
    <col min="32" max="32" width="8.109375" style="15" bestFit="1" customWidth="1"/>
    <col min="33" max="33" width="5.6640625" style="15" bestFit="1" customWidth="1"/>
    <col min="34" max="34" width="24.44140625" style="15" customWidth="1"/>
    <col min="35" max="16384" width="9.109375" style="15"/>
  </cols>
  <sheetData>
    <row r="1" spans="2:33" ht="16.2" thickBot="1" x14ac:dyDescent="0.35"/>
    <row r="2" spans="2:33" ht="28.5" customHeight="1" thickBot="1" x14ac:dyDescent="0.35">
      <c r="B2" s="571" t="s">
        <v>103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3"/>
    </row>
    <row r="3" spans="2:33" x14ac:dyDescent="0.3">
      <c r="B3" s="574" t="s">
        <v>171</v>
      </c>
      <c r="C3" s="575"/>
      <c r="D3" s="575"/>
      <c r="E3" s="575"/>
      <c r="F3" s="578" t="s">
        <v>173</v>
      </c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9"/>
    </row>
    <row r="4" spans="2:33" ht="21" customHeight="1" x14ac:dyDescent="0.3">
      <c r="B4" s="541" t="s">
        <v>172</v>
      </c>
      <c r="C4" s="542"/>
      <c r="D4" s="542"/>
      <c r="E4" s="542"/>
      <c r="F4" s="576" t="s">
        <v>26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7"/>
    </row>
    <row r="5" spans="2:33" ht="18.75" customHeight="1" x14ac:dyDescent="0.3">
      <c r="B5" s="541" t="s">
        <v>104</v>
      </c>
      <c r="C5" s="542"/>
      <c r="D5" s="542"/>
      <c r="E5" s="542"/>
      <c r="F5" s="576" t="s">
        <v>28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7"/>
    </row>
    <row r="6" spans="2:33" ht="22.5" customHeight="1" x14ac:dyDescent="0.3">
      <c r="B6" s="541" t="s">
        <v>105</v>
      </c>
      <c r="C6" s="542"/>
      <c r="D6" s="542"/>
      <c r="E6" s="542"/>
      <c r="F6" s="559" t="s">
        <v>194</v>
      </c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60"/>
    </row>
    <row r="7" spans="2:33" ht="23.25" customHeight="1" thickBot="1" x14ac:dyDescent="0.35">
      <c r="B7" s="539" t="s">
        <v>175</v>
      </c>
      <c r="C7" s="540"/>
      <c r="D7" s="540"/>
      <c r="E7" s="540"/>
      <c r="F7" s="557" t="s">
        <v>186</v>
      </c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8"/>
    </row>
    <row r="8" spans="2:33" ht="22.5" customHeight="1" thickBot="1" x14ac:dyDescent="0.35">
      <c r="B8" s="532" t="s">
        <v>132</v>
      </c>
      <c r="C8" s="551" t="s">
        <v>133</v>
      </c>
      <c r="D8" s="554" t="s">
        <v>195</v>
      </c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6"/>
    </row>
    <row r="9" spans="2:33" ht="21" customHeight="1" thickBot="1" x14ac:dyDescent="0.35">
      <c r="B9" s="533"/>
      <c r="C9" s="552"/>
      <c r="D9" s="561"/>
      <c r="E9" s="562"/>
      <c r="F9" s="526" t="s">
        <v>161</v>
      </c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8"/>
      <c r="R9" s="511" t="s">
        <v>162</v>
      </c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3"/>
      <c r="AD9" s="125"/>
      <c r="AE9" s="125"/>
      <c r="AF9" s="125"/>
      <c r="AG9" s="121"/>
    </row>
    <row r="10" spans="2:33" ht="21" customHeight="1" thickBot="1" x14ac:dyDescent="0.35">
      <c r="B10" s="533"/>
      <c r="C10" s="552"/>
      <c r="D10" s="563"/>
      <c r="E10" s="564"/>
      <c r="F10" s="518" t="s">
        <v>24</v>
      </c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19"/>
      <c r="R10" s="514" t="s">
        <v>24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6"/>
      <c r="AD10" s="126"/>
      <c r="AE10" s="126"/>
      <c r="AF10" s="126"/>
      <c r="AG10" s="122"/>
    </row>
    <row r="11" spans="2:33" s="18" customFormat="1" ht="147.75" customHeight="1" thickBot="1" x14ac:dyDescent="0.35">
      <c r="B11" s="533"/>
      <c r="C11" s="552"/>
      <c r="D11" s="518" t="s">
        <v>106</v>
      </c>
      <c r="E11" s="519"/>
      <c r="F11" s="110" t="s">
        <v>6</v>
      </c>
      <c r="G11" s="111" t="s">
        <v>5</v>
      </c>
      <c r="H11" s="111" t="s">
        <v>4</v>
      </c>
      <c r="I11" s="111" t="s">
        <v>3</v>
      </c>
      <c r="J11" s="111" t="s">
        <v>2</v>
      </c>
      <c r="K11" s="111" t="s">
        <v>1</v>
      </c>
      <c r="L11" s="111" t="s">
        <v>114</v>
      </c>
      <c r="M11" s="368" t="s">
        <v>191</v>
      </c>
      <c r="N11" s="368" t="s">
        <v>115</v>
      </c>
      <c r="O11" s="368" t="s">
        <v>116</v>
      </c>
      <c r="P11" s="111" t="s">
        <v>117</v>
      </c>
      <c r="Q11" s="112" t="s">
        <v>109</v>
      </c>
      <c r="R11" s="110" t="s">
        <v>6</v>
      </c>
      <c r="S11" s="111" t="s">
        <v>5</v>
      </c>
      <c r="T11" s="111" t="s">
        <v>4</v>
      </c>
      <c r="U11" s="111" t="s">
        <v>3</v>
      </c>
      <c r="V11" s="111" t="s">
        <v>2</v>
      </c>
      <c r="W11" s="111" t="s">
        <v>1</v>
      </c>
      <c r="X11" s="111" t="s">
        <v>107</v>
      </c>
      <c r="Y11" s="368" t="s">
        <v>118</v>
      </c>
      <c r="Z11" s="368" t="s">
        <v>115</v>
      </c>
      <c r="AA11" s="368" t="s">
        <v>116</v>
      </c>
      <c r="AB11" s="128" t="s">
        <v>108</v>
      </c>
      <c r="AC11" s="130" t="s">
        <v>119</v>
      </c>
      <c r="AD11" s="127" t="s">
        <v>120</v>
      </c>
      <c r="AE11" s="128" t="s">
        <v>121</v>
      </c>
      <c r="AF11" s="128" t="s">
        <v>122</v>
      </c>
      <c r="AG11" s="129" t="s">
        <v>110</v>
      </c>
    </row>
    <row r="12" spans="2:33" ht="19.5" customHeight="1" thickBot="1" x14ac:dyDescent="0.35">
      <c r="B12" s="533"/>
      <c r="C12" s="552"/>
      <c r="D12" s="529" t="s">
        <v>123</v>
      </c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1"/>
    </row>
    <row r="13" spans="2:33" ht="21" customHeight="1" thickBot="1" x14ac:dyDescent="0.35">
      <c r="B13" s="514"/>
      <c r="C13" s="553"/>
      <c r="D13" s="78" t="s">
        <v>183</v>
      </c>
      <c r="E13" s="232" t="s">
        <v>124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5"/>
    </row>
    <row r="14" spans="2:33" ht="21.75" customHeight="1" x14ac:dyDescent="0.3">
      <c r="B14" s="532" t="s">
        <v>134</v>
      </c>
      <c r="C14" s="534"/>
      <c r="D14" s="254">
        <v>1</v>
      </c>
      <c r="E14" s="343" t="s">
        <v>23</v>
      </c>
      <c r="F14" s="81">
        <v>36</v>
      </c>
      <c r="G14" s="397">
        <v>7</v>
      </c>
      <c r="H14" s="397">
        <v>39</v>
      </c>
      <c r="I14" s="397"/>
      <c r="J14" s="397"/>
      <c r="K14" s="397"/>
      <c r="L14" s="397"/>
      <c r="M14" s="397">
        <f>SUM(F14:L14)</f>
        <v>82</v>
      </c>
      <c r="N14" s="397">
        <f>((P14*25)-M14)</f>
        <v>93</v>
      </c>
      <c r="O14" s="397">
        <f>SUM(M14:N14)</f>
        <v>175</v>
      </c>
      <c r="P14" s="399">
        <v>7</v>
      </c>
      <c r="Q14" s="380" t="s">
        <v>7</v>
      </c>
      <c r="R14" s="81">
        <v>24</v>
      </c>
      <c r="S14" s="397">
        <v>7</v>
      </c>
      <c r="T14" s="397">
        <v>27</v>
      </c>
      <c r="U14" s="397"/>
      <c r="V14" s="397"/>
      <c r="W14" s="397"/>
      <c r="X14" s="397"/>
      <c r="Y14" s="397">
        <f>SUM(R14:X14)</f>
        <v>58</v>
      </c>
      <c r="Z14" s="397">
        <f>((AB14*25)-Y14)</f>
        <v>142</v>
      </c>
      <c r="AA14" s="397">
        <f>SUM(Y14:Z14)</f>
        <v>200</v>
      </c>
      <c r="AB14" s="399">
        <v>8</v>
      </c>
      <c r="AC14" s="380" t="s">
        <v>17</v>
      </c>
      <c r="AD14" s="79">
        <f>SUM(M14,Y14)</f>
        <v>140</v>
      </c>
      <c r="AE14" s="397">
        <f>SUM(N14,Z14)</f>
        <v>235</v>
      </c>
      <c r="AF14" s="399">
        <f>SUM(AD14:AE14)</f>
        <v>375</v>
      </c>
      <c r="AG14" s="401">
        <f>SUM(P14,AB14)</f>
        <v>15</v>
      </c>
    </row>
    <row r="15" spans="2:33" ht="21.75" customHeight="1" x14ac:dyDescent="0.3">
      <c r="B15" s="533"/>
      <c r="C15" s="535"/>
      <c r="D15" s="255">
        <v>2</v>
      </c>
      <c r="E15" s="342" t="s">
        <v>96</v>
      </c>
      <c r="F15" s="82">
        <v>15</v>
      </c>
      <c r="G15" s="394">
        <v>10</v>
      </c>
      <c r="H15" s="394">
        <v>60</v>
      </c>
      <c r="I15" s="394"/>
      <c r="J15" s="394"/>
      <c r="K15" s="394"/>
      <c r="L15" s="394"/>
      <c r="M15" s="394">
        <f t="shared" ref="M15:M25" si="0">SUM(F15:L15)</f>
        <v>85</v>
      </c>
      <c r="N15" s="394">
        <f t="shared" ref="N15:N25" si="1">((P15*25)-M15)</f>
        <v>115</v>
      </c>
      <c r="O15" s="394">
        <f t="shared" ref="O15:O25" si="2">SUM(M15:N15)</f>
        <v>200</v>
      </c>
      <c r="P15" s="388">
        <v>8</v>
      </c>
      <c r="Q15" s="381" t="s">
        <v>17</v>
      </c>
      <c r="R15" s="82"/>
      <c r="S15" s="394"/>
      <c r="T15" s="394"/>
      <c r="U15" s="394"/>
      <c r="V15" s="394"/>
      <c r="W15" s="394"/>
      <c r="X15" s="394"/>
      <c r="Y15" s="394"/>
      <c r="Z15" s="394"/>
      <c r="AA15" s="394"/>
      <c r="AB15" s="388"/>
      <c r="AC15" s="381"/>
      <c r="AD15" s="80">
        <f t="shared" ref="AD15:AE29" si="3">SUM(M15,Y15)</f>
        <v>85</v>
      </c>
      <c r="AE15" s="394">
        <f t="shared" si="3"/>
        <v>115</v>
      </c>
      <c r="AF15" s="388">
        <f t="shared" ref="AF15:AF29" si="4">SUM(AD15:AE15)</f>
        <v>200</v>
      </c>
      <c r="AG15" s="391">
        <f t="shared" ref="AG15:AG29" si="5">SUM(P15,AB15)</f>
        <v>8</v>
      </c>
    </row>
    <row r="16" spans="2:33" ht="21.75" customHeight="1" x14ac:dyDescent="0.3">
      <c r="B16" s="533"/>
      <c r="C16" s="535"/>
      <c r="D16" s="255">
        <v>3</v>
      </c>
      <c r="E16" s="342" t="s">
        <v>21</v>
      </c>
      <c r="F16" s="82">
        <v>10</v>
      </c>
      <c r="G16" s="394">
        <v>4</v>
      </c>
      <c r="H16" s="394">
        <v>16</v>
      </c>
      <c r="I16" s="394"/>
      <c r="J16" s="394"/>
      <c r="K16" s="394"/>
      <c r="L16" s="394"/>
      <c r="M16" s="394">
        <f t="shared" si="0"/>
        <v>30</v>
      </c>
      <c r="N16" s="394">
        <f t="shared" si="1"/>
        <v>70</v>
      </c>
      <c r="O16" s="394">
        <f t="shared" si="2"/>
        <v>100</v>
      </c>
      <c r="P16" s="388">
        <v>4</v>
      </c>
      <c r="Q16" s="381" t="s">
        <v>7</v>
      </c>
      <c r="R16" s="82"/>
      <c r="S16" s="394"/>
      <c r="T16" s="394"/>
      <c r="U16" s="394"/>
      <c r="V16" s="394"/>
      <c r="W16" s="394"/>
      <c r="X16" s="394"/>
      <c r="Y16" s="394"/>
      <c r="Z16" s="394"/>
      <c r="AA16" s="394"/>
      <c r="AB16" s="388"/>
      <c r="AC16" s="381"/>
      <c r="AD16" s="80">
        <f t="shared" si="3"/>
        <v>30</v>
      </c>
      <c r="AE16" s="394">
        <f t="shared" si="3"/>
        <v>70</v>
      </c>
      <c r="AF16" s="388">
        <f t="shared" si="4"/>
        <v>100</v>
      </c>
      <c r="AG16" s="391">
        <f t="shared" si="5"/>
        <v>4</v>
      </c>
    </row>
    <row r="17" spans="2:34" ht="21.75" customHeight="1" x14ac:dyDescent="0.3">
      <c r="B17" s="533"/>
      <c r="C17" s="535"/>
      <c r="D17" s="255">
        <v>4</v>
      </c>
      <c r="E17" s="342" t="s">
        <v>19</v>
      </c>
      <c r="F17" s="82">
        <v>5</v>
      </c>
      <c r="G17" s="394">
        <v>5</v>
      </c>
      <c r="H17" s="394">
        <v>25</v>
      </c>
      <c r="I17" s="394"/>
      <c r="J17" s="394"/>
      <c r="K17" s="394"/>
      <c r="L17" s="394"/>
      <c r="M17" s="394">
        <f t="shared" si="0"/>
        <v>35</v>
      </c>
      <c r="N17" s="394">
        <f t="shared" si="1"/>
        <v>65</v>
      </c>
      <c r="O17" s="394">
        <f t="shared" si="2"/>
        <v>100</v>
      </c>
      <c r="P17" s="388">
        <v>4</v>
      </c>
      <c r="Q17" s="381" t="s">
        <v>17</v>
      </c>
      <c r="R17" s="82"/>
      <c r="S17" s="394"/>
      <c r="T17" s="394"/>
      <c r="U17" s="394"/>
      <c r="V17" s="394"/>
      <c r="W17" s="394"/>
      <c r="X17" s="394"/>
      <c r="Y17" s="394"/>
      <c r="Z17" s="394"/>
      <c r="AA17" s="394"/>
      <c r="AB17" s="388"/>
      <c r="AC17" s="381"/>
      <c r="AD17" s="80">
        <f t="shared" si="3"/>
        <v>35</v>
      </c>
      <c r="AE17" s="394">
        <f t="shared" si="3"/>
        <v>65</v>
      </c>
      <c r="AF17" s="388">
        <f t="shared" si="4"/>
        <v>100</v>
      </c>
      <c r="AG17" s="391">
        <f t="shared" si="5"/>
        <v>4</v>
      </c>
    </row>
    <row r="18" spans="2:34" ht="21.75" customHeight="1" thickBot="1" x14ac:dyDescent="0.35">
      <c r="B18" s="533"/>
      <c r="C18" s="536"/>
      <c r="D18" s="256">
        <v>5</v>
      </c>
      <c r="E18" s="344" t="s">
        <v>20</v>
      </c>
      <c r="F18" s="90"/>
      <c r="G18" s="395"/>
      <c r="H18" s="395"/>
      <c r="I18" s="395"/>
      <c r="J18" s="395"/>
      <c r="K18" s="395"/>
      <c r="L18" s="395"/>
      <c r="M18" s="395"/>
      <c r="N18" s="395"/>
      <c r="O18" s="395"/>
      <c r="P18" s="389"/>
      <c r="Q18" s="403"/>
      <c r="R18" s="90">
        <v>10</v>
      </c>
      <c r="S18" s="395"/>
      <c r="T18" s="395">
        <v>40</v>
      </c>
      <c r="U18" s="395"/>
      <c r="V18" s="395"/>
      <c r="W18" s="395"/>
      <c r="X18" s="395"/>
      <c r="Y18" s="395">
        <f t="shared" ref="Y18:Y29" si="6">SUM(R18:X18)</f>
        <v>50</v>
      </c>
      <c r="Z18" s="395">
        <f t="shared" ref="Z18:Z29" si="7">((AB18*25)-Y18)</f>
        <v>50</v>
      </c>
      <c r="AA18" s="395">
        <f t="shared" ref="AA18:AA29" si="8">SUM(Y18:Z18)</f>
        <v>100</v>
      </c>
      <c r="AB18" s="389">
        <v>4</v>
      </c>
      <c r="AC18" s="403" t="s">
        <v>7</v>
      </c>
      <c r="AD18" s="93">
        <f t="shared" si="3"/>
        <v>50</v>
      </c>
      <c r="AE18" s="395">
        <f t="shared" si="3"/>
        <v>50</v>
      </c>
      <c r="AF18" s="389">
        <f t="shared" si="4"/>
        <v>100</v>
      </c>
      <c r="AG18" s="392">
        <f t="shared" si="5"/>
        <v>4</v>
      </c>
    </row>
    <row r="19" spans="2:34" ht="21.75" customHeight="1" x14ac:dyDescent="0.3">
      <c r="B19" s="532" t="s">
        <v>135</v>
      </c>
      <c r="C19" s="534"/>
      <c r="D19" s="338">
        <v>6</v>
      </c>
      <c r="E19" s="345" t="s">
        <v>13</v>
      </c>
      <c r="F19" s="103">
        <v>10</v>
      </c>
      <c r="G19" s="104"/>
      <c r="H19" s="104">
        <v>20</v>
      </c>
      <c r="I19" s="104"/>
      <c r="J19" s="104"/>
      <c r="K19" s="104"/>
      <c r="L19" s="104"/>
      <c r="M19" s="104">
        <f t="shared" si="0"/>
        <v>30</v>
      </c>
      <c r="N19" s="104">
        <f t="shared" si="1"/>
        <v>20</v>
      </c>
      <c r="O19" s="104">
        <f t="shared" si="2"/>
        <v>50</v>
      </c>
      <c r="P19" s="105">
        <v>2</v>
      </c>
      <c r="Q19" s="380" t="s">
        <v>7</v>
      </c>
      <c r="R19" s="103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380"/>
      <c r="AD19" s="107">
        <f t="shared" si="3"/>
        <v>30</v>
      </c>
      <c r="AE19" s="104">
        <f t="shared" si="3"/>
        <v>20</v>
      </c>
      <c r="AF19" s="105">
        <f t="shared" si="4"/>
        <v>50</v>
      </c>
      <c r="AG19" s="106">
        <f t="shared" si="5"/>
        <v>2</v>
      </c>
    </row>
    <row r="20" spans="2:34" ht="31.8" thickBot="1" x14ac:dyDescent="0.35">
      <c r="B20" s="514"/>
      <c r="C20" s="537"/>
      <c r="D20" s="339">
        <v>7</v>
      </c>
      <c r="E20" s="346" t="s">
        <v>15</v>
      </c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382"/>
      <c r="R20" s="116">
        <v>15</v>
      </c>
      <c r="S20" s="117"/>
      <c r="T20" s="117">
        <v>15</v>
      </c>
      <c r="U20" s="117"/>
      <c r="V20" s="117"/>
      <c r="W20" s="117"/>
      <c r="X20" s="117"/>
      <c r="Y20" s="117">
        <f t="shared" si="6"/>
        <v>30</v>
      </c>
      <c r="Z20" s="117">
        <f t="shared" si="7"/>
        <v>45</v>
      </c>
      <c r="AA20" s="117">
        <f t="shared" si="8"/>
        <v>75</v>
      </c>
      <c r="AB20" s="118">
        <v>3</v>
      </c>
      <c r="AC20" s="382" t="s">
        <v>7</v>
      </c>
      <c r="AD20" s="120">
        <f t="shared" si="3"/>
        <v>30</v>
      </c>
      <c r="AE20" s="117">
        <f t="shared" si="3"/>
        <v>45</v>
      </c>
      <c r="AF20" s="118">
        <f t="shared" si="4"/>
        <v>75</v>
      </c>
      <c r="AG20" s="119">
        <f t="shared" si="5"/>
        <v>3</v>
      </c>
    </row>
    <row r="21" spans="2:34" ht="33.75" customHeight="1" thickBot="1" x14ac:dyDescent="0.35">
      <c r="B21" s="379" t="s">
        <v>136</v>
      </c>
      <c r="C21" s="379" t="s">
        <v>92</v>
      </c>
      <c r="D21" s="340">
        <v>8</v>
      </c>
      <c r="E21" s="347" t="s">
        <v>14</v>
      </c>
      <c r="F21" s="95"/>
      <c r="G21" s="96">
        <v>15</v>
      </c>
      <c r="H21" s="96">
        <v>35</v>
      </c>
      <c r="I21" s="96"/>
      <c r="J21" s="96"/>
      <c r="K21" s="96"/>
      <c r="L21" s="96"/>
      <c r="M21" s="96">
        <f t="shared" si="0"/>
        <v>50</v>
      </c>
      <c r="N21" s="96">
        <f t="shared" si="1"/>
        <v>50</v>
      </c>
      <c r="O21" s="96">
        <f t="shared" si="2"/>
        <v>100</v>
      </c>
      <c r="P21" s="94">
        <v>4</v>
      </c>
      <c r="Q21" s="137" t="s">
        <v>7</v>
      </c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4"/>
      <c r="AC21" s="137"/>
      <c r="AD21" s="115">
        <f t="shared" si="3"/>
        <v>50</v>
      </c>
      <c r="AE21" s="96">
        <f t="shared" si="3"/>
        <v>50</v>
      </c>
      <c r="AF21" s="94">
        <f t="shared" si="4"/>
        <v>100</v>
      </c>
      <c r="AG21" s="97">
        <f t="shared" si="5"/>
        <v>4</v>
      </c>
    </row>
    <row r="22" spans="2:34" ht="24" customHeight="1" x14ac:dyDescent="0.3">
      <c r="B22" s="532" t="s">
        <v>137</v>
      </c>
      <c r="C22" s="534"/>
      <c r="D22" s="254">
        <v>9</v>
      </c>
      <c r="E22" s="341" t="s">
        <v>22</v>
      </c>
      <c r="F22" s="81"/>
      <c r="G22" s="397">
        <v>4</v>
      </c>
      <c r="H22" s="397"/>
      <c r="I22" s="397"/>
      <c r="J22" s="397"/>
      <c r="K22" s="397"/>
      <c r="L22" s="397"/>
      <c r="M22" s="397">
        <f t="shared" si="0"/>
        <v>4</v>
      </c>
      <c r="N22" s="397">
        <v>0</v>
      </c>
      <c r="O22" s="397">
        <f t="shared" si="2"/>
        <v>4</v>
      </c>
      <c r="P22" s="399">
        <v>0</v>
      </c>
      <c r="Q22" s="380" t="s">
        <v>128</v>
      </c>
      <c r="R22" s="81"/>
      <c r="S22" s="397"/>
      <c r="T22" s="397"/>
      <c r="U22" s="397"/>
      <c r="V22" s="397"/>
      <c r="W22" s="397"/>
      <c r="X22" s="397"/>
      <c r="Y22" s="397"/>
      <c r="Z22" s="397"/>
      <c r="AA22" s="397"/>
      <c r="AB22" s="399"/>
      <c r="AC22" s="380"/>
      <c r="AD22" s="79">
        <f t="shared" si="3"/>
        <v>4</v>
      </c>
      <c r="AE22" s="397">
        <f t="shared" si="3"/>
        <v>0</v>
      </c>
      <c r="AF22" s="399">
        <f t="shared" si="4"/>
        <v>4</v>
      </c>
      <c r="AG22" s="401">
        <f t="shared" si="5"/>
        <v>0</v>
      </c>
    </row>
    <row r="23" spans="2:34" ht="24" customHeight="1" x14ac:dyDescent="0.3">
      <c r="B23" s="533"/>
      <c r="C23" s="535"/>
      <c r="D23" s="255">
        <v>10</v>
      </c>
      <c r="E23" s="342" t="s">
        <v>12</v>
      </c>
      <c r="F23" s="82"/>
      <c r="G23" s="394">
        <v>2</v>
      </c>
      <c r="H23" s="394"/>
      <c r="I23" s="394"/>
      <c r="J23" s="394"/>
      <c r="K23" s="394"/>
      <c r="L23" s="394"/>
      <c r="M23" s="394">
        <f t="shared" si="0"/>
        <v>2</v>
      </c>
      <c r="N23" s="394">
        <v>0</v>
      </c>
      <c r="O23" s="394">
        <f t="shared" si="2"/>
        <v>2</v>
      </c>
      <c r="P23" s="388">
        <v>0</v>
      </c>
      <c r="Q23" s="381" t="s">
        <v>11</v>
      </c>
      <c r="R23" s="82"/>
      <c r="S23" s="394"/>
      <c r="T23" s="394"/>
      <c r="U23" s="394"/>
      <c r="V23" s="394"/>
      <c r="W23" s="394"/>
      <c r="X23" s="394"/>
      <c r="Y23" s="394"/>
      <c r="Z23" s="394"/>
      <c r="AA23" s="394"/>
      <c r="AB23" s="388"/>
      <c r="AC23" s="381"/>
      <c r="AD23" s="80">
        <f t="shared" si="3"/>
        <v>2</v>
      </c>
      <c r="AE23" s="394">
        <f t="shared" si="3"/>
        <v>0</v>
      </c>
      <c r="AF23" s="388">
        <f t="shared" si="4"/>
        <v>2</v>
      </c>
      <c r="AG23" s="391">
        <f t="shared" si="5"/>
        <v>0</v>
      </c>
    </row>
    <row r="24" spans="2:34" ht="24" customHeight="1" x14ac:dyDescent="0.3">
      <c r="B24" s="533"/>
      <c r="C24" s="535"/>
      <c r="D24" s="255">
        <v>11</v>
      </c>
      <c r="E24" s="342" t="s">
        <v>16</v>
      </c>
      <c r="F24" s="82"/>
      <c r="G24" s="394">
        <v>30</v>
      </c>
      <c r="H24" s="394"/>
      <c r="I24" s="394"/>
      <c r="J24" s="394"/>
      <c r="K24" s="394"/>
      <c r="L24" s="394"/>
      <c r="M24" s="394">
        <f t="shared" si="0"/>
        <v>30</v>
      </c>
      <c r="N24" s="394">
        <f t="shared" si="1"/>
        <v>20</v>
      </c>
      <c r="O24" s="394">
        <f t="shared" si="2"/>
        <v>50</v>
      </c>
      <c r="P24" s="388">
        <v>2</v>
      </c>
      <c r="Q24" s="381" t="s">
        <v>7</v>
      </c>
      <c r="R24" s="82"/>
      <c r="S24" s="394">
        <v>30</v>
      </c>
      <c r="T24" s="394"/>
      <c r="U24" s="394"/>
      <c r="V24" s="394"/>
      <c r="W24" s="394"/>
      <c r="X24" s="394"/>
      <c r="Y24" s="394">
        <f t="shared" si="6"/>
        <v>30</v>
      </c>
      <c r="Z24" s="394">
        <f t="shared" si="7"/>
        <v>20</v>
      </c>
      <c r="AA24" s="394">
        <f t="shared" si="8"/>
        <v>50</v>
      </c>
      <c r="AB24" s="388">
        <v>2</v>
      </c>
      <c r="AC24" s="381" t="s">
        <v>7</v>
      </c>
      <c r="AD24" s="80">
        <f t="shared" si="3"/>
        <v>60</v>
      </c>
      <c r="AE24" s="394">
        <f t="shared" si="3"/>
        <v>40</v>
      </c>
      <c r="AF24" s="388">
        <f t="shared" si="4"/>
        <v>100</v>
      </c>
      <c r="AG24" s="391">
        <f t="shared" si="5"/>
        <v>4</v>
      </c>
    </row>
    <row r="25" spans="2:34" ht="24" customHeight="1" x14ac:dyDescent="0.3">
      <c r="B25" s="533"/>
      <c r="C25" s="535"/>
      <c r="D25" s="255">
        <v>12</v>
      </c>
      <c r="E25" s="348" t="s">
        <v>85</v>
      </c>
      <c r="F25" s="82">
        <v>2</v>
      </c>
      <c r="G25" s="394"/>
      <c r="H25" s="394"/>
      <c r="I25" s="394"/>
      <c r="J25" s="394"/>
      <c r="K25" s="394"/>
      <c r="L25" s="394">
        <v>13</v>
      </c>
      <c r="M25" s="394">
        <f t="shared" si="0"/>
        <v>15</v>
      </c>
      <c r="N25" s="394">
        <f t="shared" si="1"/>
        <v>10</v>
      </c>
      <c r="O25" s="394">
        <f t="shared" si="2"/>
        <v>25</v>
      </c>
      <c r="P25" s="388">
        <v>1</v>
      </c>
      <c r="Q25" s="381" t="s">
        <v>7</v>
      </c>
      <c r="R25" s="82"/>
      <c r="S25" s="394"/>
      <c r="T25" s="394"/>
      <c r="U25" s="394"/>
      <c r="V25" s="394"/>
      <c r="W25" s="394"/>
      <c r="X25" s="394"/>
      <c r="Y25" s="394"/>
      <c r="Z25" s="394"/>
      <c r="AA25" s="394"/>
      <c r="AB25" s="388"/>
      <c r="AC25" s="381"/>
      <c r="AD25" s="80">
        <f t="shared" si="3"/>
        <v>15</v>
      </c>
      <c r="AE25" s="394">
        <f t="shared" si="3"/>
        <v>10</v>
      </c>
      <c r="AF25" s="388">
        <f t="shared" si="4"/>
        <v>25</v>
      </c>
      <c r="AG25" s="391">
        <f t="shared" si="5"/>
        <v>1</v>
      </c>
    </row>
    <row r="26" spans="2:34" ht="24" customHeight="1" x14ac:dyDescent="0.3">
      <c r="B26" s="533"/>
      <c r="C26" s="535"/>
      <c r="D26" s="255">
        <v>13</v>
      </c>
      <c r="E26" s="342" t="s">
        <v>18</v>
      </c>
      <c r="F26" s="82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178"/>
      <c r="R26" s="82">
        <v>8</v>
      </c>
      <c r="S26" s="394"/>
      <c r="T26" s="394"/>
      <c r="U26" s="394"/>
      <c r="V26" s="394"/>
      <c r="W26" s="394"/>
      <c r="X26" s="394">
        <v>12</v>
      </c>
      <c r="Y26" s="394">
        <f t="shared" si="6"/>
        <v>20</v>
      </c>
      <c r="Z26" s="394">
        <f t="shared" si="7"/>
        <v>30</v>
      </c>
      <c r="AA26" s="394">
        <f t="shared" si="8"/>
        <v>50</v>
      </c>
      <c r="AB26" s="388">
        <v>2</v>
      </c>
      <c r="AC26" s="381" t="s">
        <v>7</v>
      </c>
      <c r="AD26" s="80">
        <f t="shared" si="3"/>
        <v>20</v>
      </c>
      <c r="AE26" s="394">
        <f t="shared" si="3"/>
        <v>30</v>
      </c>
      <c r="AF26" s="388">
        <f t="shared" si="4"/>
        <v>50</v>
      </c>
      <c r="AG26" s="391">
        <f t="shared" si="5"/>
        <v>2</v>
      </c>
    </row>
    <row r="27" spans="2:34" ht="24" customHeight="1" x14ac:dyDescent="0.3">
      <c r="B27" s="533"/>
      <c r="C27" s="535"/>
      <c r="D27" s="255">
        <v>14</v>
      </c>
      <c r="E27" s="342" t="s">
        <v>86</v>
      </c>
      <c r="F27" s="82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178"/>
      <c r="R27" s="82"/>
      <c r="S27" s="394">
        <v>16</v>
      </c>
      <c r="T27" s="394"/>
      <c r="U27" s="394"/>
      <c r="V27" s="394"/>
      <c r="W27" s="394"/>
      <c r="X27" s="394">
        <v>4</v>
      </c>
      <c r="Y27" s="394">
        <f t="shared" si="6"/>
        <v>20</v>
      </c>
      <c r="Z27" s="394">
        <f t="shared" si="7"/>
        <v>5</v>
      </c>
      <c r="AA27" s="394">
        <f t="shared" si="8"/>
        <v>25</v>
      </c>
      <c r="AB27" s="388">
        <v>1</v>
      </c>
      <c r="AC27" s="381" t="s">
        <v>7</v>
      </c>
      <c r="AD27" s="80">
        <f t="shared" si="3"/>
        <v>20</v>
      </c>
      <c r="AE27" s="394">
        <f t="shared" si="3"/>
        <v>5</v>
      </c>
      <c r="AF27" s="388">
        <f t="shared" si="4"/>
        <v>25</v>
      </c>
      <c r="AG27" s="391">
        <f t="shared" si="5"/>
        <v>1</v>
      </c>
    </row>
    <row r="28" spans="2:34" ht="24" customHeight="1" x14ac:dyDescent="0.3">
      <c r="B28" s="533"/>
      <c r="C28" s="535"/>
      <c r="D28" s="255">
        <v>15</v>
      </c>
      <c r="E28" s="342" t="s">
        <v>9</v>
      </c>
      <c r="F28" s="82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178"/>
      <c r="R28" s="82"/>
      <c r="S28" s="394"/>
      <c r="T28" s="394">
        <v>10</v>
      </c>
      <c r="U28" s="394"/>
      <c r="V28" s="394"/>
      <c r="W28" s="394"/>
      <c r="X28" s="394"/>
      <c r="Y28" s="394">
        <f t="shared" si="6"/>
        <v>10</v>
      </c>
      <c r="Z28" s="394">
        <f t="shared" si="7"/>
        <v>15</v>
      </c>
      <c r="AA28" s="394">
        <f t="shared" si="8"/>
        <v>25</v>
      </c>
      <c r="AB28" s="388">
        <v>1</v>
      </c>
      <c r="AC28" s="381" t="s">
        <v>7</v>
      </c>
      <c r="AD28" s="80">
        <f t="shared" si="3"/>
        <v>10</v>
      </c>
      <c r="AE28" s="394">
        <f t="shared" si="3"/>
        <v>15</v>
      </c>
      <c r="AF28" s="388">
        <f t="shared" si="4"/>
        <v>25</v>
      </c>
      <c r="AG28" s="391">
        <f t="shared" si="5"/>
        <v>1</v>
      </c>
    </row>
    <row r="29" spans="2:34" ht="24" customHeight="1" x14ac:dyDescent="0.3">
      <c r="B29" s="533"/>
      <c r="C29" s="535"/>
      <c r="D29" s="255">
        <v>16</v>
      </c>
      <c r="E29" s="342" t="s">
        <v>8</v>
      </c>
      <c r="F29" s="82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178"/>
      <c r="R29" s="82"/>
      <c r="S29" s="394">
        <v>15</v>
      </c>
      <c r="T29" s="394"/>
      <c r="U29" s="394"/>
      <c r="V29" s="394"/>
      <c r="W29" s="394"/>
      <c r="X29" s="394"/>
      <c r="Y29" s="394">
        <f t="shared" si="6"/>
        <v>15</v>
      </c>
      <c r="Z29" s="394">
        <f t="shared" si="7"/>
        <v>10</v>
      </c>
      <c r="AA29" s="394">
        <f t="shared" si="8"/>
        <v>25</v>
      </c>
      <c r="AB29" s="388">
        <v>1</v>
      </c>
      <c r="AC29" s="381" t="s">
        <v>7</v>
      </c>
      <c r="AD29" s="80">
        <f t="shared" si="3"/>
        <v>15</v>
      </c>
      <c r="AE29" s="394">
        <f>SUM(N29,Z29)</f>
        <v>10</v>
      </c>
      <c r="AF29" s="388">
        <f t="shared" si="4"/>
        <v>25</v>
      </c>
      <c r="AG29" s="391">
        <f t="shared" si="5"/>
        <v>1</v>
      </c>
    </row>
    <row r="30" spans="2:34" s="37" customFormat="1" ht="24" customHeight="1" thickBot="1" x14ac:dyDescent="0.35">
      <c r="B30" s="514"/>
      <c r="C30" s="537"/>
      <c r="D30" s="339">
        <v>17</v>
      </c>
      <c r="E30" s="414" t="s">
        <v>27</v>
      </c>
      <c r="F30" s="116">
        <v>30</v>
      </c>
      <c r="G30" s="117"/>
      <c r="H30" s="117"/>
      <c r="I30" s="117"/>
      <c r="J30" s="117"/>
      <c r="K30" s="117"/>
      <c r="L30" s="117"/>
      <c r="M30" s="117">
        <v>30</v>
      </c>
      <c r="N30" s="117">
        <v>0</v>
      </c>
      <c r="O30" s="117">
        <v>30</v>
      </c>
      <c r="P30" s="117">
        <v>0</v>
      </c>
      <c r="Q30" s="119" t="s">
        <v>11</v>
      </c>
      <c r="R30" s="116">
        <v>30</v>
      </c>
      <c r="S30" s="117"/>
      <c r="T30" s="117"/>
      <c r="U30" s="117"/>
      <c r="V30" s="117"/>
      <c r="W30" s="117"/>
      <c r="X30" s="117"/>
      <c r="Y30" s="117">
        <v>30</v>
      </c>
      <c r="Z30" s="117">
        <v>0</v>
      </c>
      <c r="AA30" s="117">
        <v>30</v>
      </c>
      <c r="AB30" s="117">
        <v>0</v>
      </c>
      <c r="AC30" s="119" t="s">
        <v>128</v>
      </c>
      <c r="AD30" s="120">
        <v>30</v>
      </c>
      <c r="AE30" s="117">
        <v>0</v>
      </c>
      <c r="AF30" s="118">
        <f>SUM(O30+AD30)</f>
        <v>60</v>
      </c>
      <c r="AG30" s="119">
        <v>0</v>
      </c>
      <c r="AH30" s="415"/>
    </row>
    <row r="31" spans="2:34" ht="21" customHeight="1" thickBot="1" x14ac:dyDescent="0.35">
      <c r="B31" s="509" t="s">
        <v>127</v>
      </c>
      <c r="C31" s="510"/>
      <c r="D31" s="510"/>
      <c r="E31" s="517"/>
      <c r="F31" s="131">
        <f>SUM(F14:F30)</f>
        <v>108</v>
      </c>
      <c r="G31" s="132">
        <f>SUM(G14:G30)</f>
        <v>77</v>
      </c>
      <c r="H31" s="132">
        <f>SUM(H14:H30)</f>
        <v>195</v>
      </c>
      <c r="I31" s="132"/>
      <c r="J31" s="132"/>
      <c r="K31" s="132"/>
      <c r="L31" s="132">
        <f t="shared" ref="L31" si="9">SUM(L14:L30)</f>
        <v>13</v>
      </c>
      <c r="M31" s="132">
        <f>SUM(M14:M30)</f>
        <v>393</v>
      </c>
      <c r="N31" s="132">
        <f>SUM(N14:N30)</f>
        <v>443</v>
      </c>
      <c r="O31" s="132">
        <f>SUM(O14:O30)</f>
        <v>836</v>
      </c>
      <c r="P31" s="132">
        <f t="shared" ref="P31" si="10">SUM(P14:P29)</f>
        <v>32</v>
      </c>
      <c r="Q31" s="133"/>
      <c r="R31" s="134">
        <f>SUM(R14:R29)</f>
        <v>57</v>
      </c>
      <c r="S31" s="135">
        <f t="shared" ref="S31:T31" si="11">SUM(S14:S29)</f>
        <v>68</v>
      </c>
      <c r="T31" s="135">
        <f t="shared" si="11"/>
        <v>92</v>
      </c>
      <c r="U31" s="135"/>
      <c r="V31" s="135"/>
      <c r="W31" s="135"/>
      <c r="X31" s="135">
        <f t="shared" ref="X31" si="12">SUM(X14:X29)</f>
        <v>16</v>
      </c>
      <c r="Y31" s="135">
        <f>SUM(Y14:Y30)</f>
        <v>263</v>
      </c>
      <c r="Z31" s="132">
        <f>SUM(Z14:Z30)</f>
        <v>317</v>
      </c>
      <c r="AA31" s="135">
        <f>SUM(AA14:AA30)</f>
        <v>580</v>
      </c>
      <c r="AB31" s="135">
        <f>SUM(AB14:AB30)</f>
        <v>22</v>
      </c>
      <c r="AC31" s="133"/>
      <c r="AD31" s="136">
        <f>SUM(AD14:AD30)</f>
        <v>626</v>
      </c>
      <c r="AE31" s="132">
        <f>SUM(AE14:AE30)</f>
        <v>760</v>
      </c>
      <c r="AF31" s="132">
        <f>SUM(AF14:AF30)</f>
        <v>1416</v>
      </c>
      <c r="AG31" s="137">
        <f>SUM(AG14:AG30)</f>
        <v>54</v>
      </c>
    </row>
    <row r="32" spans="2:34" ht="12.75" customHeight="1" x14ac:dyDescent="0.3">
      <c r="B32" s="547" t="s">
        <v>125</v>
      </c>
      <c r="C32" s="548"/>
      <c r="D32" s="593" t="s">
        <v>124</v>
      </c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5"/>
    </row>
    <row r="33" spans="2:34" ht="13.5" customHeight="1" thickBot="1" x14ac:dyDescent="0.35">
      <c r="B33" s="549"/>
      <c r="C33" s="550"/>
      <c r="D33" s="596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8"/>
    </row>
    <row r="34" spans="2:34" ht="21" customHeight="1" x14ac:dyDescent="0.3">
      <c r="B34" s="543" t="s">
        <v>179</v>
      </c>
      <c r="C34" s="544"/>
      <c r="D34" s="337">
        <v>1</v>
      </c>
      <c r="E34" s="341" t="s">
        <v>129</v>
      </c>
      <c r="F34" s="68"/>
      <c r="G34" s="23"/>
      <c r="H34" s="23"/>
      <c r="I34" s="23"/>
      <c r="J34" s="23"/>
      <c r="K34" s="23"/>
      <c r="L34" s="23"/>
      <c r="M34" s="61"/>
      <c r="N34" s="23"/>
      <c r="O34" s="61"/>
      <c r="P34" s="23"/>
      <c r="Q34" s="179"/>
      <c r="R34" s="81">
        <v>25</v>
      </c>
      <c r="S34" s="397"/>
      <c r="T34" s="397"/>
      <c r="U34" s="397"/>
      <c r="V34" s="397"/>
      <c r="W34" s="397"/>
      <c r="X34" s="397"/>
      <c r="Y34" s="397">
        <f>SUM(R34:X34)</f>
        <v>25</v>
      </c>
      <c r="Z34" s="397">
        <f>((AB34*30)-Y34)</f>
        <v>5</v>
      </c>
      <c r="AA34" s="397">
        <f>SUM(Y34:Z34)</f>
        <v>30</v>
      </c>
      <c r="AB34" s="397">
        <v>1</v>
      </c>
      <c r="AC34" s="521" t="s">
        <v>7</v>
      </c>
      <c r="AD34" s="568">
        <v>50</v>
      </c>
      <c r="AE34" s="599"/>
      <c r="AF34" s="565">
        <v>60</v>
      </c>
      <c r="AG34" s="582">
        <v>2</v>
      </c>
    </row>
    <row r="35" spans="2:34" ht="21" customHeight="1" x14ac:dyDescent="0.3">
      <c r="B35" s="545"/>
      <c r="C35" s="546"/>
      <c r="D35" s="332">
        <v>2</v>
      </c>
      <c r="E35" s="342" t="s">
        <v>130</v>
      </c>
      <c r="F35" s="69"/>
      <c r="G35" s="54"/>
      <c r="H35" s="54"/>
      <c r="I35" s="54"/>
      <c r="J35" s="54"/>
      <c r="K35" s="54"/>
      <c r="L35" s="54"/>
      <c r="M35" s="12"/>
      <c r="N35" s="54"/>
      <c r="O35" s="12"/>
      <c r="P35" s="54"/>
      <c r="Q35" s="180"/>
      <c r="R35" s="82">
        <v>25</v>
      </c>
      <c r="S35" s="394"/>
      <c r="T35" s="394"/>
      <c r="U35" s="394"/>
      <c r="V35" s="394"/>
      <c r="W35" s="394"/>
      <c r="X35" s="394"/>
      <c r="Y35" s="394">
        <f t="shared" ref="Y35:Y37" si="13">SUM(R35:X35)</f>
        <v>25</v>
      </c>
      <c r="Z35" s="394">
        <f>((AB35*30)-Y35)</f>
        <v>5</v>
      </c>
      <c r="AA35" s="394">
        <f t="shared" ref="AA35:AA37" si="14">SUM(Y35:Z35)</f>
        <v>30</v>
      </c>
      <c r="AB35" s="394">
        <v>1</v>
      </c>
      <c r="AC35" s="522"/>
      <c r="AD35" s="569"/>
      <c r="AE35" s="600"/>
      <c r="AF35" s="566"/>
      <c r="AG35" s="583"/>
    </row>
    <row r="36" spans="2:34" ht="21" customHeight="1" x14ac:dyDescent="0.3">
      <c r="B36" s="545"/>
      <c r="C36" s="546"/>
      <c r="D36" s="465">
        <v>3</v>
      </c>
      <c r="E36" s="466" t="s">
        <v>131</v>
      </c>
      <c r="F36" s="467"/>
      <c r="G36" s="468"/>
      <c r="H36" s="468"/>
      <c r="I36" s="468"/>
      <c r="J36" s="468"/>
      <c r="K36" s="468"/>
      <c r="L36" s="468"/>
      <c r="M36" s="469"/>
      <c r="N36" s="468"/>
      <c r="O36" s="469"/>
      <c r="P36" s="468"/>
      <c r="Q36" s="470"/>
      <c r="R36" s="471"/>
      <c r="S36" s="474">
        <v>25</v>
      </c>
      <c r="T36" s="472"/>
      <c r="U36" s="472"/>
      <c r="V36" s="472"/>
      <c r="W36" s="472"/>
      <c r="X36" s="472"/>
      <c r="Y36" s="472">
        <v>25</v>
      </c>
      <c r="Z36" s="472">
        <v>5</v>
      </c>
      <c r="AA36" s="472">
        <v>30</v>
      </c>
      <c r="AB36" s="472">
        <v>1</v>
      </c>
      <c r="AC36" s="522"/>
      <c r="AD36" s="569"/>
      <c r="AE36" s="600"/>
      <c r="AF36" s="566"/>
      <c r="AG36" s="583"/>
      <c r="AH36" s="486"/>
    </row>
    <row r="37" spans="2:34" ht="21" customHeight="1" thickBot="1" x14ac:dyDescent="0.35">
      <c r="B37" s="545"/>
      <c r="C37" s="546"/>
      <c r="D37" s="333">
        <v>4</v>
      </c>
      <c r="E37" s="305" t="s">
        <v>178</v>
      </c>
      <c r="F37" s="70"/>
      <c r="G37" s="63"/>
      <c r="H37" s="63"/>
      <c r="I37" s="63"/>
      <c r="J37" s="63"/>
      <c r="K37" s="63"/>
      <c r="L37" s="63"/>
      <c r="M37" s="64"/>
      <c r="N37" s="63"/>
      <c r="O37" s="64"/>
      <c r="P37" s="63"/>
      <c r="Q37" s="181"/>
      <c r="R37" s="83">
        <v>25</v>
      </c>
      <c r="S37" s="398"/>
      <c r="T37" s="398"/>
      <c r="U37" s="398"/>
      <c r="V37" s="398"/>
      <c r="W37" s="398"/>
      <c r="X37" s="398"/>
      <c r="Y37" s="398">
        <f t="shared" si="13"/>
        <v>25</v>
      </c>
      <c r="Z37" s="398">
        <f>((AB37*30)-Y37)</f>
        <v>5</v>
      </c>
      <c r="AA37" s="398">
        <f t="shared" si="14"/>
        <v>30</v>
      </c>
      <c r="AB37" s="398">
        <v>1</v>
      </c>
      <c r="AC37" s="523"/>
      <c r="AD37" s="570"/>
      <c r="AE37" s="601"/>
      <c r="AF37" s="567"/>
      <c r="AG37" s="584"/>
    </row>
    <row r="38" spans="2:34" ht="23.25" customHeight="1" thickBot="1" x14ac:dyDescent="0.35">
      <c r="B38" s="509" t="s">
        <v>127</v>
      </c>
      <c r="C38" s="510"/>
      <c r="D38" s="510"/>
      <c r="E38" s="517"/>
      <c r="F38" s="138"/>
      <c r="G38" s="139"/>
      <c r="H38" s="139"/>
      <c r="I38" s="139"/>
      <c r="J38" s="139"/>
      <c r="K38" s="139"/>
      <c r="L38" s="139"/>
      <c r="M38" s="140"/>
      <c r="N38" s="139"/>
      <c r="O38" s="140"/>
      <c r="P38" s="139"/>
      <c r="Q38" s="231"/>
      <c r="R38" s="161"/>
      <c r="S38" s="141"/>
      <c r="T38" s="141"/>
      <c r="U38" s="141"/>
      <c r="V38" s="141"/>
      <c r="W38" s="141"/>
      <c r="X38" s="141"/>
      <c r="Y38" s="141">
        <v>50</v>
      </c>
      <c r="Z38" s="141">
        <v>10</v>
      </c>
      <c r="AA38" s="141">
        <v>60</v>
      </c>
      <c r="AB38" s="141">
        <v>2</v>
      </c>
      <c r="AC38" s="142"/>
      <c r="AD38" s="147">
        <v>50</v>
      </c>
      <c r="AE38" s="141">
        <v>10</v>
      </c>
      <c r="AF38" s="141">
        <v>60</v>
      </c>
      <c r="AG38" s="142">
        <v>2</v>
      </c>
    </row>
    <row r="39" spans="2:34" x14ac:dyDescent="0.3">
      <c r="B39" s="532" t="s">
        <v>184</v>
      </c>
      <c r="C39" s="585"/>
      <c r="D39" s="587" t="s">
        <v>124</v>
      </c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2:34" ht="4.5" customHeight="1" thickBot="1" x14ac:dyDescent="0.35">
      <c r="B40" s="533"/>
      <c r="C40" s="586"/>
      <c r="D40" s="590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2"/>
    </row>
    <row r="41" spans="2:34" ht="23.25" customHeight="1" thickBot="1" x14ac:dyDescent="0.35">
      <c r="B41" s="514"/>
      <c r="C41" s="516"/>
      <c r="D41" s="336">
        <v>1</v>
      </c>
      <c r="E41" s="249" t="s">
        <v>126</v>
      </c>
      <c r="F41" s="248"/>
      <c r="G41" s="62"/>
      <c r="H41" s="62"/>
      <c r="I41" s="62"/>
      <c r="J41" s="62"/>
      <c r="K41" s="62"/>
      <c r="L41" s="62"/>
      <c r="M41" s="74"/>
      <c r="N41" s="62"/>
      <c r="O41" s="74"/>
      <c r="P41" s="62"/>
      <c r="Q41" s="251"/>
      <c r="R41" s="252"/>
      <c r="S41" s="62"/>
      <c r="T41" s="62"/>
      <c r="U41" s="62"/>
      <c r="V41" s="62"/>
      <c r="W41" s="75">
        <v>120</v>
      </c>
      <c r="X41" s="62"/>
      <c r="Y41" s="75">
        <f>SUM(W41)</f>
        <v>120</v>
      </c>
      <c r="Z41" s="62"/>
      <c r="AA41" s="75">
        <f>SUM(Y41:Z41)</f>
        <v>120</v>
      </c>
      <c r="AB41" s="76">
        <v>4</v>
      </c>
      <c r="AC41" s="77" t="s">
        <v>7</v>
      </c>
      <c r="AD41" s="250">
        <f>SUM(AA41)</f>
        <v>120</v>
      </c>
      <c r="AE41" s="75">
        <f>SUM(Z41)</f>
        <v>0</v>
      </c>
      <c r="AF41" s="76">
        <f>SUM(AD41:AE41)</f>
        <v>120</v>
      </c>
      <c r="AG41" s="77">
        <f>SUM(AB41)</f>
        <v>4</v>
      </c>
    </row>
    <row r="42" spans="2:34" s="17" customFormat="1" ht="23.25" customHeight="1" thickBot="1" x14ac:dyDescent="0.35">
      <c r="B42" s="509" t="s">
        <v>112</v>
      </c>
      <c r="C42" s="510"/>
      <c r="D42" s="510"/>
      <c r="E42" s="510"/>
      <c r="F42" s="240">
        <f t="shared" ref="F42:N42" si="15">SUM(F31,F38,F41)</f>
        <v>108</v>
      </c>
      <c r="G42" s="383">
        <f t="shared" si="15"/>
        <v>77</v>
      </c>
      <c r="H42" s="383">
        <f t="shared" si="15"/>
        <v>195</v>
      </c>
      <c r="I42" s="383">
        <f t="shared" si="15"/>
        <v>0</v>
      </c>
      <c r="J42" s="383">
        <f t="shared" si="15"/>
        <v>0</v>
      </c>
      <c r="K42" s="383">
        <f t="shared" si="15"/>
        <v>0</v>
      </c>
      <c r="L42" s="383">
        <f t="shared" si="15"/>
        <v>13</v>
      </c>
      <c r="M42" s="383">
        <f t="shared" si="15"/>
        <v>393</v>
      </c>
      <c r="N42" s="383">
        <f t="shared" si="15"/>
        <v>443</v>
      </c>
      <c r="O42" s="383">
        <f>SUM(O31,O38,O41)</f>
        <v>836</v>
      </c>
      <c r="P42" s="383">
        <f>SUM(P31,P38,P41)</f>
        <v>32</v>
      </c>
      <c r="Q42" s="384" t="s">
        <v>113</v>
      </c>
      <c r="R42" s="124">
        <f t="shared" ref="R42:X42" si="16">SUM(R31,R38,R41)</f>
        <v>57</v>
      </c>
      <c r="S42" s="71">
        <f t="shared" si="16"/>
        <v>68</v>
      </c>
      <c r="T42" s="71">
        <f t="shared" si="16"/>
        <v>92</v>
      </c>
      <c r="U42" s="71">
        <f t="shared" si="16"/>
        <v>0</v>
      </c>
      <c r="V42" s="71">
        <f t="shared" si="16"/>
        <v>0</v>
      </c>
      <c r="W42" s="71">
        <f t="shared" si="16"/>
        <v>120</v>
      </c>
      <c r="X42" s="71">
        <f t="shared" si="16"/>
        <v>16</v>
      </c>
      <c r="Y42" s="71">
        <f>SUM(Y31,Y38,Y41)</f>
        <v>433</v>
      </c>
      <c r="Z42" s="71">
        <f>SUM(Z31,Z38,Z41)</f>
        <v>327</v>
      </c>
      <c r="AA42" s="71">
        <f>SUM(AA31,AA38,AA41)</f>
        <v>760</v>
      </c>
      <c r="AB42" s="71">
        <f>SUM(AB31,AB38,AB41)</f>
        <v>28</v>
      </c>
      <c r="AC42" s="72" t="s">
        <v>113</v>
      </c>
      <c r="AD42" s="124">
        <f>SUM(AD31,AD38,AD41)</f>
        <v>796</v>
      </c>
      <c r="AE42" s="71">
        <f>SUM(AE31,AE38,AE41)</f>
        <v>770</v>
      </c>
      <c r="AF42" s="71">
        <f>SUM(AF31,AF38,AF41)</f>
        <v>1596</v>
      </c>
      <c r="AG42" s="72">
        <f>SUM(AG31,AG38,AG41)</f>
        <v>60</v>
      </c>
    </row>
    <row r="43" spans="2:34" ht="15" customHeight="1" x14ac:dyDescent="0.3"/>
    <row r="44" spans="2:34" ht="15.75" customHeight="1" x14ac:dyDescent="0.3">
      <c r="B44" s="538" t="s">
        <v>182</v>
      </c>
      <c r="C44" s="538"/>
      <c r="D44" s="538"/>
    </row>
    <row r="45" spans="2:34" x14ac:dyDescent="0.3">
      <c r="B45" s="396" t="s">
        <v>138</v>
      </c>
      <c r="C45" s="580" t="s">
        <v>6</v>
      </c>
      <c r="D45" s="581"/>
    </row>
    <row r="46" spans="2:34" x14ac:dyDescent="0.3">
      <c r="B46" s="396" t="s">
        <v>139</v>
      </c>
      <c r="C46" s="580" t="s">
        <v>5</v>
      </c>
      <c r="D46" s="581"/>
    </row>
    <row r="47" spans="2:34" x14ac:dyDescent="0.3">
      <c r="B47" s="396" t="s">
        <v>140</v>
      </c>
      <c r="C47" s="580" t="s">
        <v>4</v>
      </c>
      <c r="D47" s="581"/>
    </row>
    <row r="48" spans="2:34" x14ac:dyDescent="0.3">
      <c r="B48" s="396" t="s">
        <v>141</v>
      </c>
      <c r="C48" s="580" t="s">
        <v>3</v>
      </c>
      <c r="D48" s="581"/>
    </row>
    <row r="49" spans="2:4" x14ac:dyDescent="0.3">
      <c r="B49" s="396" t="s">
        <v>142</v>
      </c>
      <c r="C49" s="580" t="s">
        <v>2</v>
      </c>
      <c r="D49" s="581"/>
    </row>
    <row r="50" spans="2:4" x14ac:dyDescent="0.3">
      <c r="B50" s="396" t="s">
        <v>143</v>
      </c>
      <c r="C50" s="580" t="s">
        <v>1</v>
      </c>
      <c r="D50" s="581"/>
    </row>
    <row r="51" spans="2:4" x14ac:dyDescent="0.3">
      <c r="B51" s="396" t="s">
        <v>0</v>
      </c>
      <c r="C51" s="580" t="s">
        <v>107</v>
      </c>
      <c r="D51" s="581"/>
    </row>
    <row r="52" spans="2:4" x14ac:dyDescent="0.3">
      <c r="B52" s="396" t="s">
        <v>144</v>
      </c>
      <c r="C52" s="580" t="s">
        <v>7</v>
      </c>
      <c r="D52" s="581"/>
    </row>
    <row r="53" spans="2:4" x14ac:dyDescent="0.3">
      <c r="B53" s="396" t="s">
        <v>145</v>
      </c>
      <c r="C53" s="580" t="s">
        <v>11</v>
      </c>
      <c r="D53" s="581"/>
    </row>
    <row r="54" spans="2:4" x14ac:dyDescent="0.3">
      <c r="B54" s="396" t="s">
        <v>146</v>
      </c>
      <c r="C54" s="580" t="s">
        <v>147</v>
      </c>
      <c r="D54" s="581"/>
    </row>
  </sheetData>
  <mergeCells count="52">
    <mergeCell ref="B5:E5"/>
    <mergeCell ref="F5:AG5"/>
    <mergeCell ref="B2:AG2"/>
    <mergeCell ref="B3:E3"/>
    <mergeCell ref="F3:AG3"/>
    <mergeCell ref="B4:E4"/>
    <mergeCell ref="F4:AG4"/>
    <mergeCell ref="B6:E6"/>
    <mergeCell ref="F6:AG6"/>
    <mergeCell ref="B7:E7"/>
    <mergeCell ref="F7:AG7"/>
    <mergeCell ref="B8:B13"/>
    <mergeCell ref="C8:C13"/>
    <mergeCell ref="D8:AG8"/>
    <mergeCell ref="D9:E10"/>
    <mergeCell ref="F9:Q9"/>
    <mergeCell ref="R9:AC9"/>
    <mergeCell ref="F10:Q10"/>
    <mergeCell ref="R10:AC10"/>
    <mergeCell ref="D11:E11"/>
    <mergeCell ref="D12:AG12"/>
    <mergeCell ref="F13:AG13"/>
    <mergeCell ref="B31:E31"/>
    <mergeCell ref="B32:C33"/>
    <mergeCell ref="D32:AG33"/>
    <mergeCell ref="AD34:AD37"/>
    <mergeCell ref="AE34:AE37"/>
    <mergeCell ref="B14:B18"/>
    <mergeCell ref="C14:C18"/>
    <mergeCell ref="C45:D45"/>
    <mergeCell ref="B34:C37"/>
    <mergeCell ref="AC34:AC37"/>
    <mergeCell ref="B38:E38"/>
    <mergeCell ref="B39:C41"/>
    <mergeCell ref="D39:AG40"/>
    <mergeCell ref="B42:E42"/>
    <mergeCell ref="B44:D44"/>
    <mergeCell ref="AF34:AF37"/>
    <mergeCell ref="AG34:AG37"/>
    <mergeCell ref="B19:B20"/>
    <mergeCell ref="C19:C20"/>
    <mergeCell ref="B22:B30"/>
    <mergeCell ref="C22:C30"/>
    <mergeCell ref="C52:D52"/>
    <mergeCell ref="C53:D53"/>
    <mergeCell ref="C54:D54"/>
    <mergeCell ref="C46:D46"/>
    <mergeCell ref="C47:D47"/>
    <mergeCell ref="C48:D48"/>
    <mergeCell ref="C49:D49"/>
    <mergeCell ref="C50:D50"/>
    <mergeCell ref="C51:D51"/>
  </mergeCells>
  <pageMargins left="0.23622047244094491" right="0.23622047244094491" top="0.15748031496062992" bottom="0.15748031496062992" header="0.31496062992125984" footer="0.31496062992125984"/>
  <pageSetup paperSize="9" scale="4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6699"/>
    <pageSetUpPr fitToPage="1"/>
  </sheetPr>
  <dimension ref="B1:AI54"/>
  <sheetViews>
    <sheetView topLeftCell="A16" zoomScale="60" zoomScaleNormal="60" workbookViewId="0">
      <selection activeCell="AH16" sqref="AH1:AH1048576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5.33203125" style="2" customWidth="1"/>
    <col min="4" max="4" width="11.6640625" style="1" customWidth="1"/>
    <col min="5" max="5" width="40.44140625" style="1" customWidth="1"/>
    <col min="6" max="6" width="3.88671875" style="1" bestFit="1" customWidth="1"/>
    <col min="7" max="7" width="4.5546875" style="1" bestFit="1" customWidth="1"/>
    <col min="8" max="8" width="5" style="1" bestFit="1" customWidth="1"/>
    <col min="9" max="9" width="2.554687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7" style="1" customWidth="1"/>
    <col min="16" max="16" width="3.88671875" style="1" bestFit="1" customWidth="1"/>
    <col min="17" max="17" width="7.44140625" style="1" customWidth="1"/>
    <col min="18" max="18" width="3.88671875" style="1" bestFit="1" customWidth="1"/>
    <col min="19" max="20" width="5" style="1" bestFit="1" customWidth="1"/>
    <col min="21" max="21" width="2.5546875" style="1" bestFit="1" customWidth="1"/>
    <col min="22" max="22" width="3" style="1" bestFit="1" customWidth="1"/>
    <col min="23" max="23" width="5" style="1" bestFit="1" customWidth="1"/>
    <col min="24" max="24" width="3.44140625" style="1" bestFit="1" customWidth="1"/>
    <col min="25" max="26" width="6" style="1" bestFit="1" customWidth="1"/>
    <col min="27" max="27" width="6.5546875" style="1" customWidth="1"/>
    <col min="28" max="28" width="3.88671875" style="1" bestFit="1" customWidth="1"/>
    <col min="29" max="29" width="6.5546875" style="1" customWidth="1"/>
    <col min="30" max="30" width="6" style="1" bestFit="1" customWidth="1"/>
    <col min="31" max="31" width="6" style="3" bestFit="1" customWidth="1"/>
    <col min="32" max="32" width="8.5546875" style="1" bestFit="1" customWidth="1"/>
    <col min="33" max="33" width="6" style="1" bestFit="1" customWidth="1"/>
    <col min="34" max="34" width="44.44140625" style="1" customWidth="1"/>
    <col min="35" max="35" width="17.6640625" style="1" customWidth="1"/>
    <col min="36" max="16384" width="9.109375" style="1"/>
  </cols>
  <sheetData>
    <row r="1" spans="2:34" ht="15" thickBot="1" x14ac:dyDescent="0.35"/>
    <row r="2" spans="2:34" ht="2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760" t="s">
        <v>194</v>
      </c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2"/>
    </row>
    <row r="7" spans="2:34" ht="26.25" customHeight="1" thickBot="1" x14ac:dyDescent="0.35">
      <c r="B7" s="533" t="s">
        <v>132</v>
      </c>
      <c r="C7" s="629" t="s">
        <v>133</v>
      </c>
      <c r="D7" s="554" t="s">
        <v>185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6"/>
      <c r="AH7" s="145"/>
    </row>
    <row r="8" spans="2:34" ht="18.75" customHeight="1" thickBot="1" x14ac:dyDescent="0.35">
      <c r="B8" s="533"/>
      <c r="C8" s="552"/>
      <c r="D8" s="630"/>
      <c r="E8" s="631"/>
      <c r="F8" s="526" t="s">
        <v>163</v>
      </c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634"/>
      <c r="R8" s="511" t="s">
        <v>164</v>
      </c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3"/>
      <c r="AD8" s="626"/>
      <c r="AE8" s="627"/>
      <c r="AF8" s="627"/>
      <c r="AG8" s="628"/>
    </row>
    <row r="9" spans="2:34" ht="15" customHeight="1" thickBot="1" x14ac:dyDescent="0.35">
      <c r="B9" s="533"/>
      <c r="C9" s="552"/>
      <c r="D9" s="632"/>
      <c r="E9" s="633"/>
      <c r="F9" s="623" t="s">
        <v>24</v>
      </c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3" t="s">
        <v>24</v>
      </c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5"/>
      <c r="AD9" s="623"/>
      <c r="AE9" s="624"/>
      <c r="AF9" s="624"/>
      <c r="AG9" s="625"/>
    </row>
    <row r="10" spans="2:34" s="4" customFormat="1" ht="159.75" customHeight="1" thickBot="1" x14ac:dyDescent="0.35">
      <c r="B10" s="533"/>
      <c r="C10" s="552"/>
      <c r="D10" s="602" t="s">
        <v>106</v>
      </c>
      <c r="E10" s="603"/>
      <c r="F10" s="127" t="s">
        <v>6</v>
      </c>
      <c r="G10" s="128" t="s">
        <v>5</v>
      </c>
      <c r="H10" s="128" t="s">
        <v>4</v>
      </c>
      <c r="I10" s="128" t="s">
        <v>3</v>
      </c>
      <c r="J10" s="128" t="s">
        <v>2</v>
      </c>
      <c r="K10" s="128" t="s">
        <v>1</v>
      </c>
      <c r="L10" s="128" t="s">
        <v>114</v>
      </c>
      <c r="M10" s="368" t="s">
        <v>191</v>
      </c>
      <c r="N10" s="128" t="s">
        <v>115</v>
      </c>
      <c r="O10" s="146" t="s">
        <v>116</v>
      </c>
      <c r="P10" s="128" t="s">
        <v>117</v>
      </c>
      <c r="Q10" s="129" t="s">
        <v>109</v>
      </c>
      <c r="R10" s="202" t="s">
        <v>6</v>
      </c>
      <c r="S10" s="128" t="s">
        <v>5</v>
      </c>
      <c r="T10" s="128" t="s">
        <v>4</v>
      </c>
      <c r="U10" s="128" t="s">
        <v>3</v>
      </c>
      <c r="V10" s="128" t="s">
        <v>2</v>
      </c>
      <c r="W10" s="128" t="s">
        <v>1</v>
      </c>
      <c r="X10" s="128" t="s">
        <v>107</v>
      </c>
      <c r="Y10" s="368" t="s">
        <v>191</v>
      </c>
      <c r="Z10" s="274" t="s">
        <v>115</v>
      </c>
      <c r="AA10" s="274" t="s">
        <v>116</v>
      </c>
      <c r="AB10" s="274" t="s">
        <v>108</v>
      </c>
      <c r="AC10" s="208" t="s">
        <v>119</v>
      </c>
      <c r="AD10" s="127" t="s">
        <v>120</v>
      </c>
      <c r="AE10" s="128" t="s">
        <v>121</v>
      </c>
      <c r="AF10" s="128" t="s">
        <v>122</v>
      </c>
      <c r="AG10" s="129" t="s">
        <v>110</v>
      </c>
    </row>
    <row r="11" spans="2:34" ht="24" customHeight="1" thickBot="1" x14ac:dyDescent="0.35">
      <c r="B11" s="533"/>
      <c r="C11" s="552"/>
      <c r="D11" s="605" t="s">
        <v>123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7"/>
    </row>
    <row r="12" spans="2:34" ht="16.2" thickBot="1" x14ac:dyDescent="0.35">
      <c r="B12" s="514"/>
      <c r="C12" s="553"/>
      <c r="D12" s="385" t="s">
        <v>183</v>
      </c>
      <c r="E12" s="608" t="s">
        <v>124</v>
      </c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10"/>
    </row>
    <row r="13" spans="2:34" ht="18.75" customHeight="1" x14ac:dyDescent="0.3">
      <c r="B13" s="655" t="s">
        <v>134</v>
      </c>
      <c r="C13" s="611"/>
      <c r="D13" s="149">
        <v>1</v>
      </c>
      <c r="E13" s="152" t="s">
        <v>43</v>
      </c>
      <c r="F13" s="81">
        <v>25</v>
      </c>
      <c r="G13" s="397">
        <v>0</v>
      </c>
      <c r="H13" s="397">
        <v>50</v>
      </c>
      <c r="I13" s="397"/>
      <c r="J13" s="397"/>
      <c r="K13" s="397"/>
      <c r="L13" s="397"/>
      <c r="M13" s="397">
        <f>SUM(F13:L13)</f>
        <v>75</v>
      </c>
      <c r="N13" s="397">
        <f>((P13*25)-M13)</f>
        <v>100</v>
      </c>
      <c r="O13" s="397">
        <f>SUM(M13:N13)</f>
        <v>175</v>
      </c>
      <c r="P13" s="399">
        <v>7</v>
      </c>
      <c r="Q13" s="380" t="s">
        <v>17</v>
      </c>
      <c r="R13" s="182"/>
      <c r="S13" s="397"/>
      <c r="T13" s="397"/>
      <c r="U13" s="397"/>
      <c r="V13" s="397"/>
      <c r="W13" s="397"/>
      <c r="X13" s="397"/>
      <c r="Y13" s="397"/>
      <c r="Z13" s="397"/>
      <c r="AA13" s="397"/>
      <c r="AB13" s="399"/>
      <c r="AC13" s="404"/>
      <c r="AD13" s="81">
        <f>SUM(M13,Y13)</f>
        <v>75</v>
      </c>
      <c r="AE13" s="397">
        <f>SUM(N13,Z13)</f>
        <v>100</v>
      </c>
      <c r="AF13" s="399">
        <f>SUM(AD13:AE13)</f>
        <v>175</v>
      </c>
      <c r="AG13" s="401">
        <f>SUM(P13,AB13)</f>
        <v>7</v>
      </c>
    </row>
    <row r="14" spans="2:34" ht="18.75" customHeight="1" x14ac:dyDescent="0.3">
      <c r="B14" s="656"/>
      <c r="C14" s="612"/>
      <c r="D14" s="53">
        <v>2</v>
      </c>
      <c r="E14" s="153" t="s">
        <v>34</v>
      </c>
      <c r="F14" s="82">
        <v>10</v>
      </c>
      <c r="G14" s="394">
        <v>5</v>
      </c>
      <c r="H14" s="394">
        <v>15</v>
      </c>
      <c r="I14" s="394"/>
      <c r="J14" s="394"/>
      <c r="K14" s="394"/>
      <c r="L14" s="394"/>
      <c r="M14" s="394">
        <f t="shared" ref="M14:M33" si="0">SUM(F14:L14)</f>
        <v>30</v>
      </c>
      <c r="N14" s="394">
        <f t="shared" ref="N14:N33" si="1">((P14*25)-M14)</f>
        <v>45</v>
      </c>
      <c r="O14" s="394">
        <f t="shared" ref="O14:O33" si="2">SUM(M14:N14)</f>
        <v>75</v>
      </c>
      <c r="P14" s="388">
        <v>3</v>
      </c>
      <c r="Q14" s="381" t="s">
        <v>7</v>
      </c>
      <c r="R14" s="378"/>
      <c r="S14" s="394"/>
      <c r="T14" s="394"/>
      <c r="U14" s="394"/>
      <c r="V14" s="394"/>
      <c r="W14" s="394"/>
      <c r="X14" s="394"/>
      <c r="Y14" s="394"/>
      <c r="Z14" s="394"/>
      <c r="AA14" s="394"/>
      <c r="AB14" s="388"/>
      <c r="AC14" s="405"/>
      <c r="AD14" s="82">
        <f t="shared" ref="AD14:AE33" si="3">SUM(M14,Y14)</f>
        <v>30</v>
      </c>
      <c r="AE14" s="394">
        <f t="shared" si="3"/>
        <v>45</v>
      </c>
      <c r="AF14" s="388">
        <f t="shared" ref="AF14:AF33" si="4">SUM(AD14:AE14)</f>
        <v>75</v>
      </c>
      <c r="AG14" s="391">
        <f t="shared" ref="AG14:AG33" si="5">SUM(P14,AB14)</f>
        <v>3</v>
      </c>
    </row>
    <row r="15" spans="2:34" ht="18.75" customHeight="1" x14ac:dyDescent="0.3">
      <c r="B15" s="656"/>
      <c r="C15" s="612"/>
      <c r="D15" s="53">
        <v>3</v>
      </c>
      <c r="E15" s="153" t="s">
        <v>40</v>
      </c>
      <c r="F15" s="82">
        <v>20</v>
      </c>
      <c r="G15" s="394">
        <v>10</v>
      </c>
      <c r="H15" s="394">
        <v>40</v>
      </c>
      <c r="I15" s="394"/>
      <c r="J15" s="394"/>
      <c r="K15" s="394"/>
      <c r="L15" s="394"/>
      <c r="M15" s="394">
        <f t="shared" si="0"/>
        <v>70</v>
      </c>
      <c r="N15" s="394">
        <f t="shared" si="1"/>
        <v>105</v>
      </c>
      <c r="O15" s="394">
        <f t="shared" si="2"/>
        <v>175</v>
      </c>
      <c r="P15" s="388">
        <v>7</v>
      </c>
      <c r="Q15" s="381" t="s">
        <v>17</v>
      </c>
      <c r="R15" s="378"/>
      <c r="S15" s="394"/>
      <c r="T15" s="394"/>
      <c r="U15" s="394"/>
      <c r="V15" s="394"/>
      <c r="W15" s="394"/>
      <c r="X15" s="394"/>
      <c r="Y15" s="394"/>
      <c r="Z15" s="394"/>
      <c r="AA15" s="394"/>
      <c r="AB15" s="388"/>
      <c r="AC15" s="405"/>
      <c r="AD15" s="82">
        <f t="shared" si="3"/>
        <v>70</v>
      </c>
      <c r="AE15" s="394">
        <f t="shared" si="3"/>
        <v>105</v>
      </c>
      <c r="AF15" s="388">
        <f t="shared" si="4"/>
        <v>175</v>
      </c>
      <c r="AG15" s="391">
        <f t="shared" si="5"/>
        <v>7</v>
      </c>
    </row>
    <row r="16" spans="2:34" ht="18.75" customHeight="1" x14ac:dyDescent="0.3">
      <c r="B16" s="656"/>
      <c r="C16" s="612"/>
      <c r="D16" s="53">
        <v>4</v>
      </c>
      <c r="E16" s="153" t="s">
        <v>41</v>
      </c>
      <c r="F16" s="82"/>
      <c r="G16" s="394"/>
      <c r="H16" s="394">
        <v>10</v>
      </c>
      <c r="I16" s="394"/>
      <c r="J16" s="394"/>
      <c r="K16" s="394"/>
      <c r="L16" s="394"/>
      <c r="M16" s="394">
        <f t="shared" si="0"/>
        <v>10</v>
      </c>
      <c r="N16" s="394">
        <f t="shared" si="1"/>
        <v>15</v>
      </c>
      <c r="O16" s="394">
        <f t="shared" si="2"/>
        <v>25</v>
      </c>
      <c r="P16" s="388">
        <v>1</v>
      </c>
      <c r="Q16" s="381" t="s">
        <v>7</v>
      </c>
      <c r="R16" s="378"/>
      <c r="S16" s="394"/>
      <c r="T16" s="394"/>
      <c r="U16" s="394"/>
      <c r="V16" s="394"/>
      <c r="W16" s="394"/>
      <c r="X16" s="394"/>
      <c r="Y16" s="394"/>
      <c r="Z16" s="394"/>
      <c r="AA16" s="394"/>
      <c r="AB16" s="388"/>
      <c r="AC16" s="405"/>
      <c r="AD16" s="82">
        <f t="shared" si="3"/>
        <v>10</v>
      </c>
      <c r="AE16" s="394">
        <f t="shared" si="3"/>
        <v>15</v>
      </c>
      <c r="AF16" s="388">
        <f t="shared" si="4"/>
        <v>25</v>
      </c>
      <c r="AG16" s="391">
        <f t="shared" si="5"/>
        <v>1</v>
      </c>
    </row>
    <row r="17" spans="2:34" ht="18.75" customHeight="1" x14ac:dyDescent="0.3">
      <c r="B17" s="656"/>
      <c r="C17" s="612"/>
      <c r="D17" s="53">
        <v>5</v>
      </c>
      <c r="E17" s="153" t="s">
        <v>55</v>
      </c>
      <c r="F17" s="82"/>
      <c r="G17" s="394"/>
      <c r="H17" s="394"/>
      <c r="I17" s="394"/>
      <c r="J17" s="394"/>
      <c r="K17" s="394"/>
      <c r="L17" s="394"/>
      <c r="M17" s="394"/>
      <c r="N17" s="394"/>
      <c r="O17" s="394"/>
      <c r="P17" s="388"/>
      <c r="Q17" s="381"/>
      <c r="R17" s="378">
        <v>20</v>
      </c>
      <c r="S17" s="394"/>
      <c r="T17" s="394">
        <v>20</v>
      </c>
      <c r="U17" s="394"/>
      <c r="V17" s="394"/>
      <c r="W17" s="394"/>
      <c r="X17" s="394"/>
      <c r="Y17" s="394">
        <f t="shared" ref="Y17:Y33" si="6">SUM(R17:X17)</f>
        <v>40</v>
      </c>
      <c r="Z17" s="394">
        <f t="shared" ref="Z17:Z33" si="7">((AB17*25)-Y17)</f>
        <v>35</v>
      </c>
      <c r="AA17" s="394">
        <f t="shared" ref="AA17:AA33" si="8">SUM(Y17:Z17)</f>
        <v>75</v>
      </c>
      <c r="AB17" s="388">
        <v>3</v>
      </c>
      <c r="AC17" s="405" t="s">
        <v>7</v>
      </c>
      <c r="AD17" s="82">
        <f t="shared" si="3"/>
        <v>40</v>
      </c>
      <c r="AE17" s="394">
        <f t="shared" si="3"/>
        <v>35</v>
      </c>
      <c r="AF17" s="388">
        <f t="shared" si="4"/>
        <v>75</v>
      </c>
      <c r="AG17" s="391">
        <f t="shared" si="5"/>
        <v>3</v>
      </c>
    </row>
    <row r="18" spans="2:34" ht="18.75" customHeight="1" x14ac:dyDescent="0.3">
      <c r="B18" s="656"/>
      <c r="C18" s="612"/>
      <c r="D18" s="53">
        <v>6</v>
      </c>
      <c r="E18" s="153" t="s">
        <v>38</v>
      </c>
      <c r="F18" s="82"/>
      <c r="G18" s="394"/>
      <c r="H18" s="394"/>
      <c r="I18" s="394"/>
      <c r="J18" s="394"/>
      <c r="K18" s="394"/>
      <c r="L18" s="394"/>
      <c r="M18" s="394"/>
      <c r="N18" s="394"/>
      <c r="O18" s="394"/>
      <c r="P18" s="388"/>
      <c r="Q18" s="381"/>
      <c r="R18" s="378">
        <v>4</v>
      </c>
      <c r="S18" s="394">
        <v>3</v>
      </c>
      <c r="T18" s="394">
        <v>8</v>
      </c>
      <c r="U18" s="394"/>
      <c r="V18" s="394"/>
      <c r="W18" s="394"/>
      <c r="X18" s="394"/>
      <c r="Y18" s="394">
        <f t="shared" si="6"/>
        <v>15</v>
      </c>
      <c r="Z18" s="394">
        <f t="shared" si="7"/>
        <v>10</v>
      </c>
      <c r="AA18" s="394">
        <f t="shared" si="8"/>
        <v>25</v>
      </c>
      <c r="AB18" s="388">
        <v>1</v>
      </c>
      <c r="AC18" s="405" t="s">
        <v>7</v>
      </c>
      <c r="AD18" s="82">
        <f t="shared" si="3"/>
        <v>15</v>
      </c>
      <c r="AE18" s="394">
        <f t="shared" si="3"/>
        <v>10</v>
      </c>
      <c r="AF18" s="388">
        <f t="shared" si="4"/>
        <v>25</v>
      </c>
      <c r="AG18" s="391">
        <f t="shared" si="5"/>
        <v>1</v>
      </c>
    </row>
    <row r="19" spans="2:34" ht="18.75" customHeight="1" x14ac:dyDescent="0.3">
      <c r="B19" s="656"/>
      <c r="C19" s="612"/>
      <c r="D19" s="53">
        <v>7</v>
      </c>
      <c r="E19" s="153" t="s">
        <v>35</v>
      </c>
      <c r="F19" s="82"/>
      <c r="G19" s="394"/>
      <c r="H19" s="394"/>
      <c r="I19" s="394"/>
      <c r="J19" s="394"/>
      <c r="K19" s="394"/>
      <c r="L19" s="394"/>
      <c r="M19" s="394"/>
      <c r="N19" s="394"/>
      <c r="O19" s="394"/>
      <c r="P19" s="388"/>
      <c r="Q19" s="381"/>
      <c r="R19" s="378">
        <v>13</v>
      </c>
      <c r="S19" s="394">
        <v>9</v>
      </c>
      <c r="T19" s="394">
        <v>18</v>
      </c>
      <c r="U19" s="394"/>
      <c r="V19" s="394"/>
      <c r="W19" s="394"/>
      <c r="X19" s="394"/>
      <c r="Y19" s="394">
        <f t="shared" si="6"/>
        <v>40</v>
      </c>
      <c r="Z19" s="394">
        <f t="shared" si="7"/>
        <v>60</v>
      </c>
      <c r="AA19" s="394">
        <f t="shared" si="8"/>
        <v>100</v>
      </c>
      <c r="AB19" s="388">
        <v>4</v>
      </c>
      <c r="AC19" s="405" t="s">
        <v>17</v>
      </c>
      <c r="AD19" s="82">
        <f t="shared" si="3"/>
        <v>40</v>
      </c>
      <c r="AE19" s="394">
        <f t="shared" si="3"/>
        <v>60</v>
      </c>
      <c r="AF19" s="388">
        <f t="shared" si="4"/>
        <v>100</v>
      </c>
      <c r="AG19" s="391">
        <f t="shared" si="5"/>
        <v>4</v>
      </c>
    </row>
    <row r="20" spans="2:34" ht="18.75" customHeight="1" x14ac:dyDescent="0.3">
      <c r="B20" s="656"/>
      <c r="C20" s="612"/>
      <c r="D20" s="53">
        <v>8</v>
      </c>
      <c r="E20" s="153" t="s">
        <v>181</v>
      </c>
      <c r="F20" s="82"/>
      <c r="G20" s="394"/>
      <c r="H20" s="394"/>
      <c r="I20" s="394"/>
      <c r="J20" s="394"/>
      <c r="K20" s="394"/>
      <c r="L20" s="394"/>
      <c r="M20" s="394"/>
      <c r="N20" s="394"/>
      <c r="O20" s="394"/>
      <c r="P20" s="388"/>
      <c r="Q20" s="381"/>
      <c r="R20" s="378">
        <v>3</v>
      </c>
      <c r="S20" s="394">
        <v>4</v>
      </c>
      <c r="T20" s="394">
        <v>8</v>
      </c>
      <c r="U20" s="394"/>
      <c r="V20" s="394"/>
      <c r="W20" s="394"/>
      <c r="X20" s="394"/>
      <c r="Y20" s="394">
        <f t="shared" si="6"/>
        <v>15</v>
      </c>
      <c r="Z20" s="394">
        <f t="shared" si="7"/>
        <v>35</v>
      </c>
      <c r="AA20" s="394">
        <f t="shared" si="8"/>
        <v>50</v>
      </c>
      <c r="AB20" s="388">
        <v>2</v>
      </c>
      <c r="AC20" s="405" t="s">
        <v>7</v>
      </c>
      <c r="AD20" s="82">
        <f t="shared" si="3"/>
        <v>15</v>
      </c>
      <c r="AE20" s="394">
        <f t="shared" si="3"/>
        <v>35</v>
      </c>
      <c r="AF20" s="388">
        <f t="shared" si="4"/>
        <v>50</v>
      </c>
      <c r="AG20" s="391">
        <f t="shared" si="5"/>
        <v>2</v>
      </c>
    </row>
    <row r="21" spans="2:34" ht="18.75" customHeight="1" thickBot="1" x14ac:dyDescent="0.35">
      <c r="B21" s="657"/>
      <c r="C21" s="613"/>
      <c r="D21" s="144">
        <v>9</v>
      </c>
      <c r="E21" s="154" t="s">
        <v>33</v>
      </c>
      <c r="F21" s="83"/>
      <c r="G21" s="398"/>
      <c r="H21" s="398"/>
      <c r="I21" s="398"/>
      <c r="J21" s="398"/>
      <c r="K21" s="398"/>
      <c r="L21" s="398"/>
      <c r="M21" s="398"/>
      <c r="N21" s="398"/>
      <c r="O21" s="398"/>
      <c r="P21" s="400"/>
      <c r="Q21" s="382"/>
      <c r="R21" s="183">
        <v>12</v>
      </c>
      <c r="S21" s="398">
        <v>8</v>
      </c>
      <c r="T21" s="398">
        <v>30</v>
      </c>
      <c r="U21" s="398"/>
      <c r="V21" s="398"/>
      <c r="W21" s="398"/>
      <c r="X21" s="398"/>
      <c r="Y21" s="398">
        <f t="shared" si="6"/>
        <v>50</v>
      </c>
      <c r="Z21" s="398">
        <f t="shared" si="7"/>
        <v>50</v>
      </c>
      <c r="AA21" s="398">
        <f t="shared" si="8"/>
        <v>100</v>
      </c>
      <c r="AB21" s="400">
        <v>4</v>
      </c>
      <c r="AC21" s="407" t="s">
        <v>17</v>
      </c>
      <c r="AD21" s="83">
        <f t="shared" si="3"/>
        <v>50</v>
      </c>
      <c r="AE21" s="398">
        <f t="shared" si="3"/>
        <v>50</v>
      </c>
      <c r="AF21" s="400">
        <f t="shared" si="4"/>
        <v>100</v>
      </c>
      <c r="AG21" s="402">
        <f t="shared" si="5"/>
        <v>4</v>
      </c>
    </row>
    <row r="22" spans="2:34" ht="18.75" customHeight="1" x14ac:dyDescent="0.3">
      <c r="B22" s="668" t="s">
        <v>135</v>
      </c>
      <c r="C22" s="670"/>
      <c r="D22" s="150">
        <v>10</v>
      </c>
      <c r="E22" s="155" t="s">
        <v>31</v>
      </c>
      <c r="F22" s="160"/>
      <c r="G22" s="393"/>
      <c r="H22" s="393"/>
      <c r="I22" s="393"/>
      <c r="J22" s="393"/>
      <c r="K22" s="393"/>
      <c r="L22" s="393"/>
      <c r="M22" s="393"/>
      <c r="N22" s="393"/>
      <c r="O22" s="393"/>
      <c r="P22" s="387"/>
      <c r="Q22" s="174"/>
      <c r="R22" s="184"/>
      <c r="S22" s="393">
        <v>15</v>
      </c>
      <c r="T22" s="393"/>
      <c r="U22" s="393"/>
      <c r="V22" s="393"/>
      <c r="W22" s="393"/>
      <c r="X22" s="393"/>
      <c r="Y22" s="393">
        <f t="shared" si="6"/>
        <v>15</v>
      </c>
      <c r="Z22" s="393">
        <f t="shared" si="7"/>
        <v>10</v>
      </c>
      <c r="AA22" s="393">
        <f t="shared" si="8"/>
        <v>25</v>
      </c>
      <c r="AB22" s="387">
        <v>1</v>
      </c>
      <c r="AC22" s="196" t="s">
        <v>7</v>
      </c>
      <c r="AD22" s="160">
        <f t="shared" si="3"/>
        <v>15</v>
      </c>
      <c r="AE22" s="393">
        <f t="shared" si="3"/>
        <v>10</v>
      </c>
      <c r="AF22" s="387">
        <f t="shared" si="4"/>
        <v>25</v>
      </c>
      <c r="AG22" s="390">
        <f t="shared" si="5"/>
        <v>1</v>
      </c>
    </row>
    <row r="23" spans="2:34" ht="18.75" customHeight="1" thickBot="1" x14ac:dyDescent="0.35">
      <c r="B23" s="669"/>
      <c r="C23" s="671"/>
      <c r="D23" s="151">
        <v>11</v>
      </c>
      <c r="E23" s="156" t="s">
        <v>32</v>
      </c>
      <c r="F23" s="90"/>
      <c r="G23" s="395"/>
      <c r="H23" s="395"/>
      <c r="I23" s="395"/>
      <c r="J23" s="395"/>
      <c r="K23" s="395"/>
      <c r="L23" s="395"/>
      <c r="M23" s="395"/>
      <c r="N23" s="395"/>
      <c r="O23" s="395"/>
      <c r="P23" s="389"/>
      <c r="Q23" s="403"/>
      <c r="R23" s="185">
        <v>15</v>
      </c>
      <c r="S23" s="395"/>
      <c r="T23" s="395"/>
      <c r="U23" s="395"/>
      <c r="V23" s="395"/>
      <c r="W23" s="395"/>
      <c r="X23" s="395"/>
      <c r="Y23" s="395">
        <f t="shared" si="6"/>
        <v>15</v>
      </c>
      <c r="Z23" s="395">
        <f t="shared" si="7"/>
        <v>10</v>
      </c>
      <c r="AA23" s="395">
        <f t="shared" si="8"/>
        <v>25</v>
      </c>
      <c r="AB23" s="389">
        <v>1</v>
      </c>
      <c r="AC23" s="406" t="s">
        <v>7</v>
      </c>
      <c r="AD23" s="90">
        <f t="shared" si="3"/>
        <v>15</v>
      </c>
      <c r="AE23" s="395">
        <f t="shared" si="3"/>
        <v>10</v>
      </c>
      <c r="AF23" s="389">
        <f t="shared" si="4"/>
        <v>25</v>
      </c>
      <c r="AG23" s="392">
        <f t="shared" si="5"/>
        <v>1</v>
      </c>
    </row>
    <row r="24" spans="2:34" ht="18" customHeight="1" x14ac:dyDescent="0.3">
      <c r="B24" s="655" t="s">
        <v>136</v>
      </c>
      <c r="C24" s="658" t="s">
        <v>92</v>
      </c>
      <c r="D24" s="149">
        <v>12</v>
      </c>
      <c r="E24" s="152" t="s">
        <v>39</v>
      </c>
      <c r="F24" s="81"/>
      <c r="G24" s="397"/>
      <c r="H24" s="397">
        <v>30</v>
      </c>
      <c r="I24" s="397"/>
      <c r="J24" s="397"/>
      <c r="K24" s="397"/>
      <c r="L24" s="397"/>
      <c r="M24" s="397">
        <f t="shared" si="0"/>
        <v>30</v>
      </c>
      <c r="N24" s="397">
        <f t="shared" si="1"/>
        <v>20</v>
      </c>
      <c r="O24" s="397">
        <f t="shared" si="2"/>
        <v>50</v>
      </c>
      <c r="P24" s="399">
        <v>2</v>
      </c>
      <c r="Q24" s="380" t="s">
        <v>7</v>
      </c>
      <c r="R24" s="182"/>
      <c r="S24" s="397"/>
      <c r="T24" s="397"/>
      <c r="U24" s="397"/>
      <c r="V24" s="397"/>
      <c r="W24" s="397"/>
      <c r="X24" s="397"/>
      <c r="Y24" s="397"/>
      <c r="Z24" s="397"/>
      <c r="AA24" s="397"/>
      <c r="AB24" s="399"/>
      <c r="AC24" s="404"/>
      <c r="AD24" s="81">
        <f t="shared" si="3"/>
        <v>30</v>
      </c>
      <c r="AE24" s="397">
        <f t="shared" si="3"/>
        <v>20</v>
      </c>
      <c r="AF24" s="399">
        <f t="shared" si="4"/>
        <v>50</v>
      </c>
      <c r="AG24" s="401">
        <f t="shared" si="5"/>
        <v>2</v>
      </c>
    </row>
    <row r="25" spans="2:34" ht="18" customHeight="1" x14ac:dyDescent="0.3">
      <c r="B25" s="656"/>
      <c r="C25" s="659"/>
      <c r="D25" s="53">
        <v>13</v>
      </c>
      <c r="E25" s="153" t="s">
        <v>42</v>
      </c>
      <c r="F25" s="82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178"/>
      <c r="R25" s="378"/>
      <c r="S25" s="394">
        <v>5</v>
      </c>
      <c r="T25" s="394">
        <v>25</v>
      </c>
      <c r="U25" s="394"/>
      <c r="V25" s="394"/>
      <c r="W25" s="394"/>
      <c r="X25" s="394"/>
      <c r="Y25" s="394">
        <f t="shared" si="6"/>
        <v>30</v>
      </c>
      <c r="Z25" s="394">
        <f t="shared" si="7"/>
        <v>20</v>
      </c>
      <c r="AA25" s="394">
        <f t="shared" si="8"/>
        <v>50</v>
      </c>
      <c r="AB25" s="388">
        <v>2</v>
      </c>
      <c r="AC25" s="405"/>
      <c r="AD25" s="82">
        <f t="shared" si="3"/>
        <v>30</v>
      </c>
      <c r="AE25" s="394">
        <f t="shared" si="3"/>
        <v>20</v>
      </c>
      <c r="AF25" s="388">
        <f t="shared" si="4"/>
        <v>50</v>
      </c>
      <c r="AG25" s="391">
        <f t="shared" si="5"/>
        <v>2</v>
      </c>
    </row>
    <row r="26" spans="2:34" ht="18" customHeight="1" x14ac:dyDescent="0.3">
      <c r="B26" s="656"/>
      <c r="C26" s="659"/>
      <c r="D26" s="53">
        <v>14</v>
      </c>
      <c r="E26" s="153" t="s">
        <v>37</v>
      </c>
      <c r="F26" s="82">
        <v>10</v>
      </c>
      <c r="G26" s="394"/>
      <c r="H26" s="394"/>
      <c r="I26" s="394"/>
      <c r="J26" s="394"/>
      <c r="K26" s="394"/>
      <c r="L26" s="394"/>
      <c r="M26" s="394">
        <f t="shared" si="0"/>
        <v>10</v>
      </c>
      <c r="N26" s="394">
        <f t="shared" si="1"/>
        <v>15</v>
      </c>
      <c r="O26" s="394">
        <f t="shared" si="2"/>
        <v>25</v>
      </c>
      <c r="P26" s="394">
        <v>1</v>
      </c>
      <c r="Q26" s="381" t="s">
        <v>7</v>
      </c>
      <c r="R26" s="378"/>
      <c r="S26" s="394"/>
      <c r="T26" s="394"/>
      <c r="U26" s="394"/>
      <c r="V26" s="394"/>
      <c r="W26" s="394"/>
      <c r="X26" s="394"/>
      <c r="Y26" s="394"/>
      <c r="Z26" s="394"/>
      <c r="AA26" s="394"/>
      <c r="AB26" s="388"/>
      <c r="AC26" s="405"/>
      <c r="AD26" s="82">
        <f t="shared" si="3"/>
        <v>10</v>
      </c>
      <c r="AE26" s="394">
        <f t="shared" si="3"/>
        <v>15</v>
      </c>
      <c r="AF26" s="388">
        <f t="shared" si="4"/>
        <v>25</v>
      </c>
      <c r="AG26" s="391">
        <f t="shared" si="5"/>
        <v>1</v>
      </c>
    </row>
    <row r="27" spans="2:34" ht="27.6" x14ac:dyDescent="0.3">
      <c r="B27" s="656"/>
      <c r="C27" s="659"/>
      <c r="D27" s="53">
        <v>15</v>
      </c>
      <c r="E27" s="157" t="s">
        <v>36</v>
      </c>
      <c r="F27" s="82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178"/>
      <c r="R27" s="378">
        <v>5</v>
      </c>
      <c r="S27" s="394">
        <v>4</v>
      </c>
      <c r="T27" s="394">
        <v>24</v>
      </c>
      <c r="U27" s="394"/>
      <c r="V27" s="394"/>
      <c r="W27" s="394"/>
      <c r="X27" s="394"/>
      <c r="Y27" s="394">
        <f t="shared" si="6"/>
        <v>33</v>
      </c>
      <c r="Z27" s="394">
        <f t="shared" si="7"/>
        <v>17</v>
      </c>
      <c r="AA27" s="394">
        <f t="shared" si="8"/>
        <v>50</v>
      </c>
      <c r="AB27" s="388">
        <v>2</v>
      </c>
      <c r="AC27" s="405" t="s">
        <v>7</v>
      </c>
      <c r="AD27" s="82">
        <f t="shared" si="3"/>
        <v>33</v>
      </c>
      <c r="AE27" s="394">
        <f t="shared" si="3"/>
        <v>17</v>
      </c>
      <c r="AF27" s="388">
        <f t="shared" si="4"/>
        <v>50</v>
      </c>
      <c r="AG27" s="391">
        <f t="shared" si="5"/>
        <v>2</v>
      </c>
    </row>
    <row r="28" spans="2:34" ht="28.2" thickBot="1" x14ac:dyDescent="0.35">
      <c r="B28" s="656"/>
      <c r="C28" s="660"/>
      <c r="D28" s="144">
        <v>16</v>
      </c>
      <c r="E28" s="158" t="s">
        <v>94</v>
      </c>
      <c r="F28" s="83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192"/>
      <c r="R28" s="183">
        <v>6</v>
      </c>
      <c r="S28" s="398">
        <v>8</v>
      </c>
      <c r="T28" s="398">
        <v>24</v>
      </c>
      <c r="U28" s="398"/>
      <c r="V28" s="398"/>
      <c r="W28" s="398"/>
      <c r="X28" s="398"/>
      <c r="Y28" s="398">
        <f t="shared" si="6"/>
        <v>38</v>
      </c>
      <c r="Z28" s="398">
        <f t="shared" si="7"/>
        <v>37</v>
      </c>
      <c r="AA28" s="398">
        <f t="shared" si="8"/>
        <v>75</v>
      </c>
      <c r="AB28" s="400">
        <v>3</v>
      </c>
      <c r="AC28" s="407" t="s">
        <v>7</v>
      </c>
      <c r="AD28" s="83">
        <f t="shared" si="3"/>
        <v>38</v>
      </c>
      <c r="AE28" s="398">
        <f t="shared" si="3"/>
        <v>37</v>
      </c>
      <c r="AF28" s="400">
        <f t="shared" si="4"/>
        <v>75</v>
      </c>
      <c r="AG28" s="402">
        <f t="shared" si="5"/>
        <v>3</v>
      </c>
    </row>
    <row r="29" spans="2:34" ht="36" customHeight="1" x14ac:dyDescent="0.3">
      <c r="B29" s="656"/>
      <c r="C29" s="661" t="s">
        <v>95</v>
      </c>
      <c r="D29" s="475">
        <v>17</v>
      </c>
      <c r="E29" s="476" t="s">
        <v>93</v>
      </c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9"/>
      <c r="R29" s="480"/>
      <c r="S29" s="484">
        <v>6</v>
      </c>
      <c r="T29" s="484">
        <v>12</v>
      </c>
      <c r="U29" s="478"/>
      <c r="V29" s="478"/>
      <c r="W29" s="478"/>
      <c r="X29" s="478"/>
      <c r="Y29" s="478">
        <f t="shared" si="6"/>
        <v>18</v>
      </c>
      <c r="Z29" s="478">
        <f t="shared" si="7"/>
        <v>7</v>
      </c>
      <c r="AA29" s="478">
        <f t="shared" si="8"/>
        <v>25</v>
      </c>
      <c r="AB29" s="481">
        <v>1</v>
      </c>
      <c r="AC29" s="482" t="s">
        <v>7</v>
      </c>
      <c r="AD29" s="160">
        <f t="shared" si="3"/>
        <v>18</v>
      </c>
      <c r="AE29" s="393">
        <f t="shared" si="3"/>
        <v>7</v>
      </c>
      <c r="AF29" s="387">
        <f t="shared" si="4"/>
        <v>25</v>
      </c>
      <c r="AG29" s="390">
        <f t="shared" si="5"/>
        <v>1</v>
      </c>
      <c r="AH29" s="499"/>
    </row>
    <row r="30" spans="2:34" ht="33.75" customHeight="1" thickBot="1" x14ac:dyDescent="0.35">
      <c r="B30" s="657"/>
      <c r="C30" s="660"/>
      <c r="D30" s="144">
        <v>18</v>
      </c>
      <c r="E30" s="158" t="s">
        <v>30</v>
      </c>
      <c r="F30" s="83"/>
      <c r="G30" s="398">
        <v>2</v>
      </c>
      <c r="H30" s="398">
        <v>10</v>
      </c>
      <c r="I30" s="398"/>
      <c r="J30" s="398"/>
      <c r="K30" s="398"/>
      <c r="L30" s="398"/>
      <c r="M30" s="398">
        <f t="shared" si="0"/>
        <v>12</v>
      </c>
      <c r="N30" s="398">
        <f t="shared" si="1"/>
        <v>13</v>
      </c>
      <c r="O30" s="398">
        <f t="shared" si="2"/>
        <v>25</v>
      </c>
      <c r="P30" s="398">
        <v>1</v>
      </c>
      <c r="Q30" s="382" t="s">
        <v>7</v>
      </c>
      <c r="R30" s="183"/>
      <c r="S30" s="398"/>
      <c r="T30" s="398"/>
      <c r="U30" s="398"/>
      <c r="V30" s="398"/>
      <c r="W30" s="398"/>
      <c r="X30" s="398"/>
      <c r="Y30" s="398"/>
      <c r="Z30" s="398"/>
      <c r="AA30" s="398"/>
      <c r="AB30" s="400"/>
      <c r="AC30" s="407"/>
      <c r="AD30" s="83">
        <f t="shared" si="3"/>
        <v>12</v>
      </c>
      <c r="AE30" s="398">
        <f t="shared" si="3"/>
        <v>13</v>
      </c>
      <c r="AF30" s="400">
        <f t="shared" si="4"/>
        <v>25</v>
      </c>
      <c r="AG30" s="402">
        <f t="shared" si="5"/>
        <v>1</v>
      </c>
    </row>
    <row r="31" spans="2:34" ht="18.75" customHeight="1" x14ac:dyDescent="0.3">
      <c r="B31" s="662" t="s">
        <v>137</v>
      </c>
      <c r="C31" s="663"/>
      <c r="D31" s="150">
        <v>19</v>
      </c>
      <c r="E31" s="155" t="s">
        <v>29</v>
      </c>
      <c r="F31" s="160"/>
      <c r="G31" s="393"/>
      <c r="H31" s="393">
        <v>26</v>
      </c>
      <c r="I31" s="393">
        <v>4</v>
      </c>
      <c r="J31" s="393"/>
      <c r="K31" s="393"/>
      <c r="L31" s="393"/>
      <c r="M31" s="393">
        <f t="shared" si="0"/>
        <v>30</v>
      </c>
      <c r="N31" s="393">
        <f t="shared" si="1"/>
        <v>45</v>
      </c>
      <c r="O31" s="393">
        <f t="shared" si="2"/>
        <v>75</v>
      </c>
      <c r="P31" s="393">
        <v>3</v>
      </c>
      <c r="Q31" s="174" t="s">
        <v>7</v>
      </c>
      <c r="R31" s="184"/>
      <c r="S31" s="393"/>
      <c r="T31" s="393"/>
      <c r="U31" s="393"/>
      <c r="V31" s="393"/>
      <c r="W31" s="393"/>
      <c r="X31" s="393"/>
      <c r="Y31" s="393">
        <f t="shared" si="6"/>
        <v>0</v>
      </c>
      <c r="Z31" s="393">
        <f t="shared" si="7"/>
        <v>0</v>
      </c>
      <c r="AA31" s="393">
        <f t="shared" si="8"/>
        <v>0</v>
      </c>
      <c r="AB31" s="387"/>
      <c r="AC31" s="196"/>
      <c r="AD31" s="160">
        <f t="shared" si="3"/>
        <v>30</v>
      </c>
      <c r="AE31" s="393">
        <f t="shared" si="3"/>
        <v>45</v>
      </c>
      <c r="AF31" s="387">
        <f t="shared" si="4"/>
        <v>75</v>
      </c>
      <c r="AG31" s="390">
        <f t="shared" si="5"/>
        <v>3</v>
      </c>
    </row>
    <row r="32" spans="2:34" ht="18.75" customHeight="1" x14ac:dyDescent="0.3">
      <c r="B32" s="664"/>
      <c r="C32" s="665"/>
      <c r="D32" s="53">
        <v>20</v>
      </c>
      <c r="E32" s="153" t="s">
        <v>10</v>
      </c>
      <c r="F32" s="82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178"/>
      <c r="R32" s="378">
        <v>9</v>
      </c>
      <c r="S32" s="394">
        <v>8</v>
      </c>
      <c r="T32" s="394">
        <v>8</v>
      </c>
      <c r="U32" s="394"/>
      <c r="V32" s="394"/>
      <c r="W32" s="394"/>
      <c r="X32" s="394"/>
      <c r="Y32" s="394">
        <f t="shared" si="6"/>
        <v>25</v>
      </c>
      <c r="Z32" s="394">
        <f t="shared" si="7"/>
        <v>0</v>
      </c>
      <c r="AA32" s="394">
        <f t="shared" si="8"/>
        <v>25</v>
      </c>
      <c r="AB32" s="388">
        <v>1</v>
      </c>
      <c r="AC32" s="405" t="s">
        <v>7</v>
      </c>
      <c r="AD32" s="82">
        <f t="shared" si="3"/>
        <v>25</v>
      </c>
      <c r="AE32" s="394">
        <f t="shared" si="3"/>
        <v>0</v>
      </c>
      <c r="AF32" s="388">
        <f t="shared" si="4"/>
        <v>25</v>
      </c>
      <c r="AG32" s="391">
        <f t="shared" si="5"/>
        <v>1</v>
      </c>
    </row>
    <row r="33" spans="2:35" ht="18.75" customHeight="1" thickBot="1" x14ac:dyDescent="0.35">
      <c r="B33" s="666"/>
      <c r="C33" s="667"/>
      <c r="D33" s="151">
        <v>21</v>
      </c>
      <c r="E33" s="156" t="s">
        <v>16</v>
      </c>
      <c r="F33" s="90"/>
      <c r="G33" s="395">
        <v>30</v>
      </c>
      <c r="H33" s="395"/>
      <c r="I33" s="395"/>
      <c r="J33" s="395"/>
      <c r="K33" s="395"/>
      <c r="L33" s="395"/>
      <c r="M33" s="395">
        <f t="shared" si="0"/>
        <v>30</v>
      </c>
      <c r="N33" s="395">
        <f t="shared" si="1"/>
        <v>45</v>
      </c>
      <c r="O33" s="395">
        <f t="shared" si="2"/>
        <v>75</v>
      </c>
      <c r="P33" s="395">
        <v>3</v>
      </c>
      <c r="Q33" s="403" t="s">
        <v>7</v>
      </c>
      <c r="R33" s="185"/>
      <c r="S33" s="395">
        <v>30</v>
      </c>
      <c r="T33" s="395"/>
      <c r="U33" s="395"/>
      <c r="V33" s="395"/>
      <c r="W33" s="395"/>
      <c r="X33" s="395"/>
      <c r="Y33" s="395">
        <f t="shared" si="6"/>
        <v>30</v>
      </c>
      <c r="Z33" s="395">
        <f t="shared" si="7"/>
        <v>45</v>
      </c>
      <c r="AA33" s="395">
        <f t="shared" si="8"/>
        <v>75</v>
      </c>
      <c r="AB33" s="389">
        <v>3</v>
      </c>
      <c r="AC33" s="406" t="s">
        <v>17</v>
      </c>
      <c r="AD33" s="90">
        <f t="shared" si="3"/>
        <v>60</v>
      </c>
      <c r="AE33" s="395">
        <f t="shared" si="3"/>
        <v>90</v>
      </c>
      <c r="AF33" s="389">
        <f t="shared" si="4"/>
        <v>150</v>
      </c>
      <c r="AG33" s="392">
        <f t="shared" si="5"/>
        <v>6</v>
      </c>
    </row>
    <row r="34" spans="2:35" ht="21.75" customHeight="1" thickBot="1" x14ac:dyDescent="0.35">
      <c r="B34" s="509" t="s">
        <v>127</v>
      </c>
      <c r="C34" s="510"/>
      <c r="D34" s="510"/>
      <c r="E34" s="510"/>
      <c r="F34" s="161">
        <f t="shared" ref="F34:P34" si="9">SUM(F13:F33)</f>
        <v>65</v>
      </c>
      <c r="G34" s="141">
        <f t="shared" si="9"/>
        <v>47</v>
      </c>
      <c r="H34" s="141">
        <f t="shared" si="9"/>
        <v>181</v>
      </c>
      <c r="I34" s="141">
        <f t="shared" si="9"/>
        <v>4</v>
      </c>
      <c r="J34" s="141">
        <f t="shared" si="9"/>
        <v>0</v>
      </c>
      <c r="K34" s="141">
        <f t="shared" si="9"/>
        <v>0</v>
      </c>
      <c r="L34" s="141">
        <f t="shared" si="9"/>
        <v>0</v>
      </c>
      <c r="M34" s="141">
        <f t="shared" si="9"/>
        <v>297</v>
      </c>
      <c r="N34" s="141">
        <f t="shared" si="9"/>
        <v>403</v>
      </c>
      <c r="O34" s="141">
        <f t="shared" si="9"/>
        <v>700</v>
      </c>
      <c r="P34" s="141">
        <f t="shared" si="9"/>
        <v>28</v>
      </c>
      <c r="Q34" s="162"/>
      <c r="R34" s="186">
        <f>SUM(R13:R33)</f>
        <v>87</v>
      </c>
      <c r="S34" s="148">
        <f>SUM(S13:S33)</f>
        <v>100</v>
      </c>
      <c r="T34" s="148">
        <f>SUM(T13:T33)</f>
        <v>177</v>
      </c>
      <c r="U34" s="148"/>
      <c r="V34" s="148"/>
      <c r="W34" s="148"/>
      <c r="X34" s="148">
        <f>SUM(X13:X33)</f>
        <v>0</v>
      </c>
      <c r="Y34" s="148">
        <f>SUM(Y13:Y33)</f>
        <v>364</v>
      </c>
      <c r="Z34" s="148">
        <f>SUM(Z13:Z33)</f>
        <v>336</v>
      </c>
      <c r="AA34" s="148">
        <f>SUM(AA13:AA33)</f>
        <v>700</v>
      </c>
      <c r="AB34" s="148">
        <f>SUM(AB13:AB33)</f>
        <v>28</v>
      </c>
      <c r="AC34" s="163"/>
      <c r="AD34" s="161">
        <f>SUM(AD13:AD33)</f>
        <v>661</v>
      </c>
      <c r="AE34" s="141">
        <f>SUM(AE13:AE33)</f>
        <v>739</v>
      </c>
      <c r="AF34" s="141">
        <f>SUM(AF13:AF33)</f>
        <v>1400</v>
      </c>
      <c r="AG34" s="142">
        <f>SUM(AG13:AG33)</f>
        <v>56</v>
      </c>
    </row>
    <row r="35" spans="2:35" ht="30" customHeight="1" thickBot="1" x14ac:dyDescent="0.35">
      <c r="B35" s="518" t="s">
        <v>125</v>
      </c>
      <c r="C35" s="519"/>
      <c r="D35" s="608" t="s">
        <v>124</v>
      </c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10"/>
    </row>
    <row r="36" spans="2:35" ht="20.25" customHeight="1" x14ac:dyDescent="0.3">
      <c r="B36" s="543" t="s">
        <v>150</v>
      </c>
      <c r="C36" s="544"/>
      <c r="D36" s="416">
        <v>1</v>
      </c>
      <c r="E36" s="435" t="s">
        <v>192</v>
      </c>
      <c r="F36" s="417"/>
      <c r="G36" s="418"/>
      <c r="H36" s="418"/>
      <c r="I36" s="418"/>
      <c r="J36" s="418"/>
      <c r="K36" s="418"/>
      <c r="L36" s="418"/>
      <c r="M36" s="419"/>
      <c r="N36" s="418"/>
      <c r="O36" s="419"/>
      <c r="P36" s="418"/>
      <c r="Q36" s="420"/>
      <c r="R36" s="421"/>
      <c r="S36" s="105">
        <v>15</v>
      </c>
      <c r="T36" s="104"/>
      <c r="U36" s="104"/>
      <c r="V36" s="104"/>
      <c r="W36" s="104"/>
      <c r="X36" s="104"/>
      <c r="Y36" s="104">
        <f>SUM(R36:X36)</f>
        <v>15</v>
      </c>
      <c r="Z36" s="104">
        <f>((AB36*25)-Y36)</f>
        <v>10</v>
      </c>
      <c r="AA36" s="104">
        <f>SUM(Y36:Z36)</f>
        <v>25</v>
      </c>
      <c r="AB36" s="104">
        <v>1</v>
      </c>
      <c r="AC36" s="639" t="s">
        <v>7</v>
      </c>
      <c r="AD36" s="751">
        <v>15</v>
      </c>
      <c r="AE36" s="754">
        <v>10</v>
      </c>
      <c r="AF36" s="757">
        <f>SUM(AD36:AE38)</f>
        <v>25</v>
      </c>
      <c r="AG36" s="639">
        <v>1</v>
      </c>
      <c r="AI36" s="374"/>
    </row>
    <row r="37" spans="2:35" ht="20.25" customHeight="1" x14ac:dyDescent="0.3">
      <c r="B37" s="545"/>
      <c r="C37" s="546"/>
      <c r="D37" s="422">
        <v>2</v>
      </c>
      <c r="E37" s="423" t="s">
        <v>148</v>
      </c>
      <c r="F37" s="424"/>
      <c r="G37" s="42"/>
      <c r="H37" s="42"/>
      <c r="I37" s="42"/>
      <c r="J37" s="42"/>
      <c r="K37" s="42"/>
      <c r="L37" s="42"/>
      <c r="M37" s="425"/>
      <c r="N37" s="42"/>
      <c r="O37" s="425"/>
      <c r="P37" s="42"/>
      <c r="Q37" s="426"/>
      <c r="R37" s="427">
        <v>15</v>
      </c>
      <c r="S37" s="40"/>
      <c r="T37" s="40"/>
      <c r="U37" s="40"/>
      <c r="V37" s="40"/>
      <c r="W37" s="40"/>
      <c r="X37" s="40"/>
      <c r="Y37" s="40">
        <f t="shared" ref="Y37:Y38" si="10">SUM(R37:X37)</f>
        <v>15</v>
      </c>
      <c r="Z37" s="40">
        <f t="shared" ref="Z37:Z38" si="11">((AB37*25)-Y37)</f>
        <v>10</v>
      </c>
      <c r="AA37" s="40">
        <f t="shared" ref="AA37:AA38" si="12">SUM(Y37:Z37)</f>
        <v>25</v>
      </c>
      <c r="AB37" s="40">
        <v>1</v>
      </c>
      <c r="AC37" s="640"/>
      <c r="AD37" s="752"/>
      <c r="AE37" s="755"/>
      <c r="AF37" s="758"/>
      <c r="AG37" s="640"/>
    </row>
    <row r="38" spans="2:35" ht="20.25" customHeight="1" thickBot="1" x14ac:dyDescent="0.35">
      <c r="B38" s="651"/>
      <c r="C38" s="652"/>
      <c r="D38" s="428">
        <v>3</v>
      </c>
      <c r="E38" s="429" t="s">
        <v>149</v>
      </c>
      <c r="F38" s="430"/>
      <c r="G38" s="431"/>
      <c r="H38" s="431"/>
      <c r="I38" s="431"/>
      <c r="J38" s="431"/>
      <c r="K38" s="431"/>
      <c r="L38" s="431"/>
      <c r="M38" s="432"/>
      <c r="N38" s="431"/>
      <c r="O38" s="432"/>
      <c r="P38" s="431"/>
      <c r="Q38" s="433"/>
      <c r="R38" s="434"/>
      <c r="S38" s="117">
        <v>15</v>
      </c>
      <c r="T38" s="117"/>
      <c r="U38" s="117"/>
      <c r="V38" s="117"/>
      <c r="W38" s="117"/>
      <c r="X38" s="117"/>
      <c r="Y38" s="117">
        <f t="shared" si="10"/>
        <v>15</v>
      </c>
      <c r="Z38" s="117">
        <f t="shared" si="11"/>
        <v>10</v>
      </c>
      <c r="AA38" s="117">
        <f t="shared" si="12"/>
        <v>25</v>
      </c>
      <c r="AB38" s="117">
        <v>1</v>
      </c>
      <c r="AC38" s="641"/>
      <c r="AD38" s="753"/>
      <c r="AE38" s="756"/>
      <c r="AF38" s="759"/>
      <c r="AG38" s="641"/>
    </row>
    <row r="39" spans="2:35" ht="16.2" thickBot="1" x14ac:dyDescent="0.35">
      <c r="B39" s="653" t="s">
        <v>127</v>
      </c>
      <c r="C39" s="654"/>
      <c r="D39" s="654"/>
      <c r="E39" s="654"/>
      <c r="F39" s="188"/>
      <c r="G39" s="189"/>
      <c r="H39" s="189"/>
      <c r="I39" s="189"/>
      <c r="J39" s="189"/>
      <c r="K39" s="189"/>
      <c r="L39" s="189"/>
      <c r="M39" s="190"/>
      <c r="N39" s="189"/>
      <c r="O39" s="190"/>
      <c r="P39" s="189"/>
      <c r="Q39" s="191"/>
      <c r="R39" s="187"/>
      <c r="S39" s="173"/>
      <c r="T39" s="173"/>
      <c r="U39" s="173"/>
      <c r="V39" s="173"/>
      <c r="W39" s="173"/>
      <c r="X39" s="173"/>
      <c r="Y39" s="173">
        <v>15</v>
      </c>
      <c r="Z39" s="173">
        <f>SUM(Z38)</f>
        <v>10</v>
      </c>
      <c r="AA39" s="173">
        <f>SUM(AA38)</f>
        <v>25</v>
      </c>
      <c r="AB39" s="173">
        <v>1</v>
      </c>
      <c r="AC39" s="196"/>
      <c r="AD39" s="161">
        <v>15</v>
      </c>
      <c r="AE39" s="141">
        <v>10</v>
      </c>
      <c r="AF39" s="141">
        <f>SUM(AF36)</f>
        <v>25</v>
      </c>
      <c r="AG39" s="142">
        <v>1</v>
      </c>
    </row>
    <row r="40" spans="2:35" ht="20.25" customHeight="1" thickBot="1" x14ac:dyDescent="0.35">
      <c r="B40" s="532" t="s">
        <v>184</v>
      </c>
      <c r="C40" s="585"/>
      <c r="D40" s="608" t="s">
        <v>124</v>
      </c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10"/>
    </row>
    <row r="41" spans="2:35" ht="25.5" customHeight="1" thickBot="1" x14ac:dyDescent="0.35">
      <c r="B41" s="533"/>
      <c r="C41" s="586"/>
      <c r="D41" s="73">
        <v>1</v>
      </c>
      <c r="E41" s="247" t="s">
        <v>126</v>
      </c>
      <c r="F41" s="246"/>
      <c r="G41" s="167"/>
      <c r="H41" s="167"/>
      <c r="I41" s="167"/>
      <c r="J41" s="167"/>
      <c r="K41" s="167"/>
      <c r="L41" s="167"/>
      <c r="M41" s="168"/>
      <c r="N41" s="167"/>
      <c r="O41" s="168"/>
      <c r="P41" s="167"/>
      <c r="Q41" s="242"/>
      <c r="R41" s="243"/>
      <c r="S41" s="244"/>
      <c r="T41" s="244"/>
      <c r="U41" s="244"/>
      <c r="V41" s="244"/>
      <c r="W41" s="237">
        <v>120</v>
      </c>
      <c r="X41" s="244"/>
      <c r="Y41" s="237">
        <f>SUM(W41)</f>
        <v>120</v>
      </c>
      <c r="Z41" s="244"/>
      <c r="AA41" s="237">
        <f>SUM(Y41:Z41)</f>
        <v>120</v>
      </c>
      <c r="AB41" s="238">
        <v>4</v>
      </c>
      <c r="AC41" s="245" t="s">
        <v>7</v>
      </c>
      <c r="AD41" s="236">
        <f>SUM(AA41)</f>
        <v>120</v>
      </c>
      <c r="AE41" s="237">
        <f>SUM(Z41)</f>
        <v>0</v>
      </c>
      <c r="AF41" s="238">
        <f>SUM(AD41:AE41)</f>
        <v>120</v>
      </c>
      <c r="AG41" s="239">
        <f>SUM(AB41)</f>
        <v>4</v>
      </c>
    </row>
    <row r="42" spans="2:35" s="3" customFormat="1" ht="30.75" customHeight="1" thickBot="1" x14ac:dyDescent="0.35">
      <c r="B42" s="509" t="s">
        <v>112</v>
      </c>
      <c r="C42" s="510"/>
      <c r="D42" s="510"/>
      <c r="E42" s="517"/>
      <c r="F42" s="123">
        <f t="shared" ref="F42:P42" si="13">SUM(F34,F39,F41)</f>
        <v>65</v>
      </c>
      <c r="G42" s="383">
        <f t="shared" si="13"/>
        <v>47</v>
      </c>
      <c r="H42" s="383">
        <f t="shared" si="13"/>
        <v>181</v>
      </c>
      <c r="I42" s="383">
        <f t="shared" si="13"/>
        <v>4</v>
      </c>
      <c r="J42" s="383">
        <f t="shared" si="13"/>
        <v>0</v>
      </c>
      <c r="K42" s="383">
        <f t="shared" si="13"/>
        <v>0</v>
      </c>
      <c r="L42" s="383">
        <f t="shared" si="13"/>
        <v>0</v>
      </c>
      <c r="M42" s="383">
        <f t="shared" si="13"/>
        <v>297</v>
      </c>
      <c r="N42" s="383">
        <f t="shared" si="13"/>
        <v>403</v>
      </c>
      <c r="O42" s="383">
        <f t="shared" si="13"/>
        <v>700</v>
      </c>
      <c r="P42" s="383">
        <f t="shared" si="13"/>
        <v>28</v>
      </c>
      <c r="Q42" s="235" t="s">
        <v>113</v>
      </c>
      <c r="R42" s="240">
        <f t="shared" ref="R42:AB42" si="14">SUM(R34,R39,R41)</f>
        <v>87</v>
      </c>
      <c r="S42" s="383">
        <f t="shared" si="14"/>
        <v>100</v>
      </c>
      <c r="T42" s="383">
        <f t="shared" si="14"/>
        <v>177</v>
      </c>
      <c r="U42" s="383">
        <f t="shared" si="14"/>
        <v>0</v>
      </c>
      <c r="V42" s="383">
        <f t="shared" si="14"/>
        <v>0</v>
      </c>
      <c r="W42" s="383">
        <f t="shared" si="14"/>
        <v>120</v>
      </c>
      <c r="X42" s="383">
        <f t="shared" si="14"/>
        <v>0</v>
      </c>
      <c r="Y42" s="383">
        <f t="shared" si="14"/>
        <v>499</v>
      </c>
      <c r="Z42" s="383">
        <f t="shared" si="14"/>
        <v>346</v>
      </c>
      <c r="AA42" s="383">
        <f t="shared" si="14"/>
        <v>845</v>
      </c>
      <c r="AB42" s="383">
        <f t="shared" si="14"/>
        <v>33</v>
      </c>
      <c r="AC42" s="384" t="s">
        <v>113</v>
      </c>
      <c r="AD42" s="240">
        <f>SUM(AD34,AD39,AD41)</f>
        <v>796</v>
      </c>
      <c r="AE42" s="383">
        <f>SUM(AE34,AE39,AE41)</f>
        <v>749</v>
      </c>
      <c r="AF42" s="383">
        <f>SUM(AF34,AF39,AF41)</f>
        <v>1545</v>
      </c>
      <c r="AG42" s="384">
        <f>SUM(AG34,AG39,AG41)</f>
        <v>61</v>
      </c>
    </row>
    <row r="43" spans="2:35" ht="15" customHeight="1" x14ac:dyDescent="0.3"/>
    <row r="44" spans="2:35" ht="15.75" customHeight="1" x14ac:dyDescent="0.3">
      <c r="B44" s="538" t="s">
        <v>182</v>
      </c>
      <c r="C44" s="538"/>
      <c r="D44" s="538"/>
    </row>
    <row r="45" spans="2:35" ht="15.6" x14ac:dyDescent="0.3">
      <c r="B45" s="604" t="s">
        <v>138</v>
      </c>
      <c r="C45" s="604"/>
      <c r="D45" s="175" t="s">
        <v>6</v>
      </c>
    </row>
    <row r="46" spans="2:35" ht="15.6" x14ac:dyDescent="0.3">
      <c r="B46" s="604" t="s">
        <v>139</v>
      </c>
      <c r="C46" s="604"/>
      <c r="D46" s="175" t="s">
        <v>5</v>
      </c>
    </row>
    <row r="47" spans="2:35" ht="15.6" x14ac:dyDescent="0.3">
      <c r="B47" s="604" t="s">
        <v>140</v>
      </c>
      <c r="C47" s="604"/>
      <c r="D47" s="175" t="s">
        <v>4</v>
      </c>
    </row>
    <row r="48" spans="2:35" ht="15.6" x14ac:dyDescent="0.3">
      <c r="B48" s="604" t="s">
        <v>141</v>
      </c>
      <c r="C48" s="604"/>
      <c r="D48" s="175" t="s">
        <v>3</v>
      </c>
    </row>
    <row r="49" spans="2:4" ht="15.6" x14ac:dyDescent="0.3">
      <c r="B49" s="604" t="s">
        <v>142</v>
      </c>
      <c r="C49" s="604"/>
      <c r="D49" s="175" t="s">
        <v>2</v>
      </c>
    </row>
    <row r="50" spans="2:4" ht="15.6" x14ac:dyDescent="0.3">
      <c r="B50" s="604" t="s">
        <v>143</v>
      </c>
      <c r="C50" s="604"/>
      <c r="D50" s="175" t="s">
        <v>1</v>
      </c>
    </row>
    <row r="51" spans="2:4" ht="15.6" x14ac:dyDescent="0.3">
      <c r="B51" s="604" t="s">
        <v>0</v>
      </c>
      <c r="C51" s="604"/>
      <c r="D51" s="175" t="s">
        <v>107</v>
      </c>
    </row>
    <row r="52" spans="2:4" ht="15.6" x14ac:dyDescent="0.3">
      <c r="B52" s="604" t="s">
        <v>144</v>
      </c>
      <c r="C52" s="604"/>
      <c r="D52" s="175" t="s">
        <v>7</v>
      </c>
    </row>
    <row r="53" spans="2:4" ht="15.6" x14ac:dyDescent="0.3">
      <c r="B53" s="604" t="s">
        <v>145</v>
      </c>
      <c r="C53" s="604"/>
      <c r="D53" s="175" t="s">
        <v>11</v>
      </c>
    </row>
    <row r="54" spans="2:4" ht="15.6" x14ac:dyDescent="0.3">
      <c r="B54" s="604" t="s">
        <v>146</v>
      </c>
      <c r="C54" s="604"/>
      <c r="D54" s="175" t="s">
        <v>147</v>
      </c>
    </row>
  </sheetData>
  <mergeCells count="53">
    <mergeCell ref="B5:I5"/>
    <mergeCell ref="J5:AG5"/>
    <mergeCell ref="B2:AG2"/>
    <mergeCell ref="B3:I3"/>
    <mergeCell ref="J3:AG3"/>
    <mergeCell ref="B4:I4"/>
    <mergeCell ref="J4:AG4"/>
    <mergeCell ref="B6:I6"/>
    <mergeCell ref="J6:AG6"/>
    <mergeCell ref="B7:B12"/>
    <mergeCell ref="C7:C12"/>
    <mergeCell ref="D7:AG7"/>
    <mergeCell ref="D8:E9"/>
    <mergeCell ref="F8:Q8"/>
    <mergeCell ref="R8:AC8"/>
    <mergeCell ref="AD8:AG9"/>
    <mergeCell ref="F9:Q9"/>
    <mergeCell ref="B31:C33"/>
    <mergeCell ref="R9:AC9"/>
    <mergeCell ref="D10:E10"/>
    <mergeCell ref="D11:AG11"/>
    <mergeCell ref="E12:AG12"/>
    <mergeCell ref="B13:B21"/>
    <mergeCell ref="C13:C21"/>
    <mergeCell ref="B22:B23"/>
    <mergeCell ref="C22:C23"/>
    <mergeCell ref="B24:B30"/>
    <mergeCell ref="C24:C28"/>
    <mergeCell ref="C29:C30"/>
    <mergeCell ref="B45:C45"/>
    <mergeCell ref="B34:E34"/>
    <mergeCell ref="B35:C35"/>
    <mergeCell ref="D35:AG35"/>
    <mergeCell ref="B36:C38"/>
    <mergeCell ref="AC36:AC38"/>
    <mergeCell ref="AD36:AD38"/>
    <mergeCell ref="AE36:AE38"/>
    <mergeCell ref="AF36:AF38"/>
    <mergeCell ref="AG36:AG38"/>
    <mergeCell ref="B39:E39"/>
    <mergeCell ref="B40:C41"/>
    <mergeCell ref="D40:AG40"/>
    <mergeCell ref="B42:E42"/>
    <mergeCell ref="B44:D44"/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</mergeCells>
  <pageMargins left="0.23622047244094491" right="0.23622047244094491" top="0.35433070866141736" bottom="0.35433070866141736" header="0.31496062992125984" footer="0.31496062992125984"/>
  <pageSetup paperSize="9" scale="4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AH61"/>
  <sheetViews>
    <sheetView zoomScale="50" zoomScaleNormal="50" workbookViewId="0">
      <selection activeCell="AH1" sqref="AH1:AH1048576"/>
    </sheetView>
  </sheetViews>
  <sheetFormatPr defaultColWidth="9.109375" defaultRowHeight="14.4" x14ac:dyDescent="0.3"/>
  <cols>
    <col min="1" max="1" width="9.109375" style="1"/>
    <col min="2" max="2" width="24.6640625" style="2" customWidth="1"/>
    <col min="3" max="3" width="19.33203125" style="2" customWidth="1"/>
    <col min="4" max="4" width="8.109375" style="1" customWidth="1"/>
    <col min="5" max="5" width="59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10.6640625" style="1" customWidth="1"/>
    <col min="18" max="18" width="5.109375" style="1" customWidth="1"/>
    <col min="19" max="19" width="4.6640625" style="1" bestFit="1" customWidth="1"/>
    <col min="20" max="20" width="6.5546875" style="1" customWidth="1"/>
    <col min="21" max="21" width="5.44140625" style="1" customWidth="1"/>
    <col min="22" max="22" width="3.33203125" style="1" bestFit="1" customWidth="1"/>
    <col min="23" max="23" width="7.5546875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109375" style="1" customWidth="1"/>
    <col min="29" max="29" width="9.5546875" style="1" customWidth="1"/>
    <col min="30" max="30" width="8.33203125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29.5546875" style="1" customWidth="1"/>
    <col min="35" max="35" width="18.5546875" style="1" customWidth="1"/>
    <col min="36" max="16384" width="9.109375" style="1"/>
  </cols>
  <sheetData>
    <row r="1" spans="2:34" ht="15" thickBot="1" x14ac:dyDescent="0.35"/>
    <row r="2" spans="2:34" ht="28.5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45" customHeight="1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760" t="s">
        <v>194</v>
      </c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2"/>
    </row>
    <row r="7" spans="2:34" ht="30.75" customHeight="1" thickBot="1" x14ac:dyDescent="0.35">
      <c r="B7" s="532" t="s">
        <v>132</v>
      </c>
      <c r="C7" s="551" t="s">
        <v>133</v>
      </c>
      <c r="D7" s="694" t="s">
        <v>187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145"/>
    </row>
    <row r="8" spans="2:34" ht="18.75" customHeight="1" x14ac:dyDescent="0.3">
      <c r="B8" s="533"/>
      <c r="C8" s="552"/>
      <c r="D8" s="626" t="s">
        <v>106</v>
      </c>
      <c r="E8" s="628"/>
      <c r="F8" s="697" t="s">
        <v>165</v>
      </c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87" t="s">
        <v>166</v>
      </c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9"/>
      <c r="AD8" s="626"/>
      <c r="AE8" s="627"/>
      <c r="AF8" s="627"/>
      <c r="AG8" s="628"/>
    </row>
    <row r="9" spans="2:34" ht="15" customHeight="1" thickBot="1" x14ac:dyDescent="0.35">
      <c r="B9" s="533"/>
      <c r="C9" s="552"/>
      <c r="D9" s="692"/>
      <c r="E9" s="693"/>
      <c r="F9" s="657" t="s">
        <v>24</v>
      </c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57" t="s">
        <v>24</v>
      </c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1"/>
      <c r="AD9" s="623"/>
      <c r="AE9" s="624"/>
      <c r="AF9" s="624"/>
      <c r="AG9" s="625"/>
    </row>
    <row r="10" spans="2:34" s="4" customFormat="1" ht="147.75" customHeight="1" thickBot="1" x14ac:dyDescent="0.35">
      <c r="B10" s="533"/>
      <c r="C10" s="552"/>
      <c r="D10" s="623"/>
      <c r="E10" s="625"/>
      <c r="F10" s="203" t="s">
        <v>6</v>
      </c>
      <c r="G10" s="204" t="s">
        <v>5</v>
      </c>
      <c r="H10" s="204" t="s">
        <v>4</v>
      </c>
      <c r="I10" s="204" t="s">
        <v>3</v>
      </c>
      <c r="J10" s="204" t="s">
        <v>2</v>
      </c>
      <c r="K10" s="204" t="s">
        <v>1</v>
      </c>
      <c r="L10" s="204" t="s">
        <v>114</v>
      </c>
      <c r="M10" s="204" t="s">
        <v>191</v>
      </c>
      <c r="N10" s="204" t="s">
        <v>115</v>
      </c>
      <c r="O10" s="204" t="s">
        <v>116</v>
      </c>
      <c r="P10" s="204" t="s">
        <v>117</v>
      </c>
      <c r="Q10" s="369" t="s">
        <v>109</v>
      </c>
      <c r="R10" s="200" t="s">
        <v>6</v>
      </c>
      <c r="S10" s="204" t="s">
        <v>5</v>
      </c>
      <c r="T10" s="204" t="s">
        <v>4</v>
      </c>
      <c r="U10" s="204" t="s">
        <v>3</v>
      </c>
      <c r="V10" s="204" t="s">
        <v>2</v>
      </c>
      <c r="W10" s="204" t="s">
        <v>1</v>
      </c>
      <c r="X10" s="204" t="s">
        <v>107</v>
      </c>
      <c r="Y10" s="204" t="s">
        <v>191</v>
      </c>
      <c r="Z10" s="204" t="s">
        <v>115</v>
      </c>
      <c r="AA10" s="204" t="s">
        <v>116</v>
      </c>
      <c r="AB10" s="204" t="s">
        <v>108</v>
      </c>
      <c r="AC10" s="369" t="s">
        <v>119</v>
      </c>
      <c r="AD10" s="203" t="s">
        <v>120</v>
      </c>
      <c r="AE10" s="204" t="s">
        <v>121</v>
      </c>
      <c r="AF10" s="204" t="s">
        <v>122</v>
      </c>
      <c r="AG10" s="369" t="s">
        <v>110</v>
      </c>
    </row>
    <row r="11" spans="2:34" ht="27.75" customHeight="1" thickBot="1" x14ac:dyDescent="0.35">
      <c r="B11" s="533"/>
      <c r="C11" s="552"/>
      <c r="D11" s="529" t="s">
        <v>123</v>
      </c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1"/>
    </row>
    <row r="12" spans="2:34" ht="19.5" customHeight="1" thickBot="1" x14ac:dyDescent="0.35">
      <c r="B12" s="514"/>
      <c r="C12" s="553"/>
      <c r="D12" s="113" t="s">
        <v>183</v>
      </c>
      <c r="E12" s="609" t="s">
        <v>124</v>
      </c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10"/>
    </row>
    <row r="13" spans="2:34" ht="24.75" customHeight="1" x14ac:dyDescent="0.3">
      <c r="B13" s="668" t="s">
        <v>134</v>
      </c>
      <c r="C13" s="699"/>
      <c r="D13" s="224">
        <v>1</v>
      </c>
      <c r="E13" s="259" t="s">
        <v>55</v>
      </c>
      <c r="F13" s="215">
        <v>20</v>
      </c>
      <c r="G13" s="216"/>
      <c r="H13" s="216">
        <v>20</v>
      </c>
      <c r="I13" s="216"/>
      <c r="J13" s="207"/>
      <c r="K13" s="207"/>
      <c r="L13" s="207"/>
      <c r="M13" s="207">
        <f>SUM(F13:L13)</f>
        <v>40</v>
      </c>
      <c r="N13" s="397">
        <f>((P13*25)-M13)</f>
        <v>35</v>
      </c>
      <c r="O13" s="207">
        <f>SUM(M13:N13)</f>
        <v>75</v>
      </c>
      <c r="P13" s="34">
        <v>3</v>
      </c>
      <c r="Q13" s="225" t="s">
        <v>17</v>
      </c>
      <c r="R13" s="215"/>
      <c r="S13" s="216"/>
      <c r="T13" s="216"/>
      <c r="U13" s="216"/>
      <c r="V13" s="397"/>
      <c r="W13" s="397"/>
      <c r="X13" s="397"/>
      <c r="Y13" s="397"/>
      <c r="Z13" s="397"/>
      <c r="AA13" s="397"/>
      <c r="AB13" s="217"/>
      <c r="AC13" s="230"/>
      <c r="AD13" s="159">
        <f>SUM(M13,Y13)</f>
        <v>40</v>
      </c>
      <c r="AE13" s="393">
        <f>SUM(N13,Z13)</f>
        <v>35</v>
      </c>
      <c r="AF13" s="387">
        <f>SUM(AD13:AE13)</f>
        <v>75</v>
      </c>
      <c r="AG13" s="390">
        <f>SUM(P13,AB13)</f>
        <v>3</v>
      </c>
    </row>
    <row r="14" spans="2:34" ht="24.75" customHeight="1" thickBot="1" x14ac:dyDescent="0.35">
      <c r="B14" s="669"/>
      <c r="C14" s="671"/>
      <c r="D14" s="88">
        <v>2</v>
      </c>
      <c r="E14" s="89" t="s">
        <v>54</v>
      </c>
      <c r="F14" s="218">
        <v>10</v>
      </c>
      <c r="G14" s="205"/>
      <c r="H14" s="205">
        <v>30</v>
      </c>
      <c r="I14" s="205"/>
      <c r="J14" s="395"/>
      <c r="K14" s="395"/>
      <c r="L14" s="395"/>
      <c r="M14" s="395">
        <f t="shared" ref="M14:M36" si="0">SUM(F14:L14)</f>
        <v>40</v>
      </c>
      <c r="N14" s="395">
        <f t="shared" ref="N14:N36" si="1">((P14*25)-M14)</f>
        <v>10</v>
      </c>
      <c r="O14" s="395">
        <f t="shared" ref="O14:O36" si="2">SUM(M14:N14)</f>
        <v>50</v>
      </c>
      <c r="P14" s="206">
        <v>2</v>
      </c>
      <c r="Q14" s="226" t="s">
        <v>7</v>
      </c>
      <c r="R14" s="218">
        <v>8</v>
      </c>
      <c r="S14" s="205"/>
      <c r="T14" s="205">
        <v>12</v>
      </c>
      <c r="U14" s="205"/>
      <c r="V14" s="395"/>
      <c r="W14" s="395"/>
      <c r="X14" s="395"/>
      <c r="Y14" s="395">
        <f t="shared" ref="Y14:Y37" si="3">SUM(R14:X14)</f>
        <v>20</v>
      </c>
      <c r="Z14" s="395">
        <f t="shared" ref="Z14:Z37" si="4">((AB14*25)-Y14)</f>
        <v>30</v>
      </c>
      <c r="AA14" s="395">
        <f t="shared" ref="AA14:AA37" si="5">SUM(Y14:Z14)</f>
        <v>50</v>
      </c>
      <c r="AB14" s="206">
        <v>2</v>
      </c>
      <c r="AC14" s="226" t="s">
        <v>17</v>
      </c>
      <c r="AD14" s="93">
        <f t="shared" ref="AD14:AE37" si="6">SUM(M14,Y14)</f>
        <v>60</v>
      </c>
      <c r="AE14" s="395">
        <f t="shared" si="6"/>
        <v>40</v>
      </c>
      <c r="AF14" s="389">
        <f t="shared" ref="AF14:AF37" si="7">SUM(AD14:AE14)</f>
        <v>100</v>
      </c>
      <c r="AG14" s="392">
        <f t="shared" ref="AG14:AG37" si="8">SUM(P14,AB14)</f>
        <v>4</v>
      </c>
    </row>
    <row r="15" spans="2:34" ht="26.25" customHeight="1" x14ac:dyDescent="0.3">
      <c r="B15" s="655" t="s">
        <v>135</v>
      </c>
      <c r="C15" s="699"/>
      <c r="D15" s="257">
        <v>3</v>
      </c>
      <c r="E15" s="260" t="s">
        <v>176</v>
      </c>
      <c r="F15" s="210">
        <v>10</v>
      </c>
      <c r="G15" s="56"/>
      <c r="H15" s="56">
        <v>8</v>
      </c>
      <c r="I15" s="56">
        <v>8</v>
      </c>
      <c r="J15" s="397"/>
      <c r="K15" s="397"/>
      <c r="L15" s="397"/>
      <c r="M15" s="397">
        <f t="shared" si="0"/>
        <v>26</v>
      </c>
      <c r="N15" s="397">
        <f>((P15*30)-M15)</f>
        <v>4</v>
      </c>
      <c r="O15" s="397">
        <f t="shared" si="2"/>
        <v>30</v>
      </c>
      <c r="P15" s="34">
        <v>1</v>
      </c>
      <c r="Q15" s="225" t="s">
        <v>17</v>
      </c>
      <c r="R15" s="219"/>
      <c r="S15" s="56"/>
      <c r="T15" s="56"/>
      <c r="U15" s="56"/>
      <c r="V15" s="397"/>
      <c r="W15" s="397"/>
      <c r="X15" s="397"/>
      <c r="Y15" s="397"/>
      <c r="Z15" s="397"/>
      <c r="AA15" s="397"/>
      <c r="AB15" s="34"/>
      <c r="AC15" s="225"/>
      <c r="AD15" s="79">
        <f t="shared" si="6"/>
        <v>26</v>
      </c>
      <c r="AE15" s="397">
        <f t="shared" si="6"/>
        <v>4</v>
      </c>
      <c r="AF15" s="399">
        <f t="shared" si="7"/>
        <v>30</v>
      </c>
      <c r="AG15" s="649">
        <v>4</v>
      </c>
    </row>
    <row r="16" spans="2:34" ht="18.75" customHeight="1" x14ac:dyDescent="0.3">
      <c r="B16" s="656"/>
      <c r="C16" s="702"/>
      <c r="D16" s="258"/>
      <c r="E16" s="261"/>
      <c r="F16" s="211"/>
      <c r="G16" s="25"/>
      <c r="H16" s="25">
        <v>12</v>
      </c>
      <c r="I16" s="25"/>
      <c r="J16" s="394"/>
      <c r="K16" s="394"/>
      <c r="L16" s="394"/>
      <c r="M16" s="394">
        <f t="shared" si="0"/>
        <v>12</v>
      </c>
      <c r="N16" s="394">
        <f t="shared" si="1"/>
        <v>13</v>
      </c>
      <c r="O16" s="394">
        <f t="shared" si="2"/>
        <v>25</v>
      </c>
      <c r="P16" s="55">
        <v>1</v>
      </c>
      <c r="Q16" s="408"/>
      <c r="R16" s="220"/>
      <c r="S16" s="25"/>
      <c r="T16" s="25"/>
      <c r="U16" s="25"/>
      <c r="V16" s="394"/>
      <c r="W16" s="394"/>
      <c r="X16" s="394"/>
      <c r="Y16" s="394"/>
      <c r="Z16" s="394"/>
      <c r="AA16" s="394"/>
      <c r="AB16" s="55"/>
      <c r="AC16" s="408"/>
      <c r="AD16" s="80">
        <f t="shared" si="6"/>
        <v>12</v>
      </c>
      <c r="AE16" s="394">
        <f t="shared" si="6"/>
        <v>13</v>
      </c>
      <c r="AF16" s="388">
        <f t="shared" si="7"/>
        <v>25</v>
      </c>
      <c r="AG16" s="583"/>
    </row>
    <row r="17" spans="2:33" ht="16.2" thickBot="1" x14ac:dyDescent="0.35">
      <c r="B17" s="656"/>
      <c r="C17" s="702"/>
      <c r="D17" s="114"/>
      <c r="E17" s="268"/>
      <c r="F17" s="212">
        <v>10</v>
      </c>
      <c r="G17" s="24"/>
      <c r="H17" s="24">
        <v>10</v>
      </c>
      <c r="I17" s="24">
        <v>17</v>
      </c>
      <c r="J17" s="398"/>
      <c r="K17" s="398"/>
      <c r="L17" s="398"/>
      <c r="M17" s="398">
        <f t="shared" si="0"/>
        <v>37</v>
      </c>
      <c r="N17" s="398">
        <f t="shared" si="1"/>
        <v>13</v>
      </c>
      <c r="O17" s="398">
        <f t="shared" si="2"/>
        <v>50</v>
      </c>
      <c r="P17" s="29">
        <v>2</v>
      </c>
      <c r="Q17" s="228"/>
      <c r="R17" s="222"/>
      <c r="S17" s="24"/>
      <c r="T17" s="24"/>
      <c r="U17" s="24"/>
      <c r="V17" s="398"/>
      <c r="W17" s="398"/>
      <c r="X17" s="398"/>
      <c r="Y17" s="398"/>
      <c r="Z17" s="398"/>
      <c r="AA17" s="398"/>
      <c r="AB17" s="29"/>
      <c r="AC17" s="228"/>
      <c r="AD17" s="102">
        <f t="shared" si="6"/>
        <v>37</v>
      </c>
      <c r="AE17" s="398">
        <f t="shared" si="6"/>
        <v>13</v>
      </c>
      <c r="AF17" s="400">
        <f t="shared" si="7"/>
        <v>50</v>
      </c>
      <c r="AG17" s="650"/>
    </row>
    <row r="18" spans="2:33" ht="22.5" customHeight="1" x14ac:dyDescent="0.3">
      <c r="B18" s="656"/>
      <c r="C18" s="702"/>
      <c r="D18" s="224">
        <v>4</v>
      </c>
      <c r="E18" s="262" t="s">
        <v>58</v>
      </c>
      <c r="F18" s="214">
        <v>25</v>
      </c>
      <c r="G18" s="26">
        <v>5</v>
      </c>
      <c r="H18" s="26">
        <v>10</v>
      </c>
      <c r="I18" s="26">
        <v>15</v>
      </c>
      <c r="J18" s="393"/>
      <c r="K18" s="393"/>
      <c r="L18" s="393"/>
      <c r="M18" s="393">
        <f t="shared" si="0"/>
        <v>55</v>
      </c>
      <c r="N18" s="393">
        <f>((P18*30)-M18)</f>
        <v>5</v>
      </c>
      <c r="O18" s="393">
        <f t="shared" si="2"/>
        <v>60</v>
      </c>
      <c r="P18" s="33">
        <v>2</v>
      </c>
      <c r="Q18" s="229" t="s">
        <v>7</v>
      </c>
      <c r="R18" s="223">
        <v>10</v>
      </c>
      <c r="S18" s="26"/>
      <c r="T18" s="26">
        <v>7</v>
      </c>
      <c r="U18" s="26">
        <v>28</v>
      </c>
      <c r="V18" s="393"/>
      <c r="W18" s="393"/>
      <c r="X18" s="393"/>
      <c r="Y18" s="393">
        <f t="shared" si="3"/>
        <v>45</v>
      </c>
      <c r="Z18" s="393">
        <f t="shared" si="4"/>
        <v>30</v>
      </c>
      <c r="AA18" s="393">
        <f t="shared" si="5"/>
        <v>75</v>
      </c>
      <c r="AB18" s="33">
        <v>3</v>
      </c>
      <c r="AC18" s="229" t="s">
        <v>17</v>
      </c>
      <c r="AD18" s="159">
        <f t="shared" si="6"/>
        <v>100</v>
      </c>
      <c r="AE18" s="393">
        <f t="shared" si="6"/>
        <v>35</v>
      </c>
      <c r="AF18" s="387">
        <f t="shared" si="7"/>
        <v>135</v>
      </c>
      <c r="AG18" s="582">
        <v>7</v>
      </c>
    </row>
    <row r="19" spans="2:33" ht="22.5" customHeight="1" x14ac:dyDescent="0.3">
      <c r="B19" s="656"/>
      <c r="C19" s="702"/>
      <c r="D19" s="87">
        <v>5</v>
      </c>
      <c r="E19" s="263" t="s">
        <v>177</v>
      </c>
      <c r="F19" s="211"/>
      <c r="G19" s="25"/>
      <c r="H19" s="25"/>
      <c r="I19" s="25"/>
      <c r="J19" s="394"/>
      <c r="K19" s="394"/>
      <c r="L19" s="394"/>
      <c r="M19" s="394"/>
      <c r="N19" s="394"/>
      <c r="O19" s="394"/>
      <c r="P19" s="55"/>
      <c r="Q19" s="408"/>
      <c r="R19" s="220">
        <v>10</v>
      </c>
      <c r="S19" s="25"/>
      <c r="T19" s="25">
        <v>10</v>
      </c>
      <c r="U19" s="25">
        <v>15</v>
      </c>
      <c r="V19" s="394"/>
      <c r="W19" s="394"/>
      <c r="X19" s="394"/>
      <c r="Y19" s="394">
        <f t="shared" si="3"/>
        <v>35</v>
      </c>
      <c r="Z19" s="394">
        <f t="shared" si="4"/>
        <v>15</v>
      </c>
      <c r="AA19" s="394">
        <f t="shared" si="5"/>
        <v>50</v>
      </c>
      <c r="AB19" s="55">
        <v>2</v>
      </c>
      <c r="AC19" s="408"/>
      <c r="AD19" s="80">
        <f t="shared" si="6"/>
        <v>35</v>
      </c>
      <c r="AE19" s="394">
        <f t="shared" si="6"/>
        <v>15</v>
      </c>
      <c r="AF19" s="388">
        <f t="shared" si="7"/>
        <v>50</v>
      </c>
      <c r="AG19" s="583"/>
    </row>
    <row r="20" spans="2:33" ht="22.5" customHeight="1" x14ac:dyDescent="0.3">
      <c r="B20" s="656"/>
      <c r="C20" s="702"/>
      <c r="D20" s="87">
        <v>6</v>
      </c>
      <c r="E20" s="263" t="s">
        <v>57</v>
      </c>
      <c r="F20" s="211"/>
      <c r="G20" s="25"/>
      <c r="H20" s="25"/>
      <c r="I20" s="25"/>
      <c r="J20" s="394"/>
      <c r="K20" s="394"/>
      <c r="L20" s="394"/>
      <c r="M20" s="394"/>
      <c r="N20" s="394"/>
      <c r="O20" s="394"/>
      <c r="P20" s="55"/>
      <c r="Q20" s="408"/>
      <c r="R20" s="220"/>
      <c r="S20" s="25">
        <v>20</v>
      </c>
      <c r="T20" s="25"/>
      <c r="U20" s="25"/>
      <c r="V20" s="394"/>
      <c r="W20" s="394"/>
      <c r="X20" s="394"/>
      <c r="Y20" s="394">
        <f t="shared" si="3"/>
        <v>20</v>
      </c>
      <c r="Z20" s="394">
        <f t="shared" si="4"/>
        <v>5</v>
      </c>
      <c r="AA20" s="394">
        <f t="shared" si="5"/>
        <v>25</v>
      </c>
      <c r="AB20" s="55">
        <v>1</v>
      </c>
      <c r="AC20" s="408" t="s">
        <v>7</v>
      </c>
      <c r="AD20" s="80">
        <f t="shared" si="6"/>
        <v>20</v>
      </c>
      <c r="AE20" s="394">
        <f t="shared" si="6"/>
        <v>5</v>
      </c>
      <c r="AF20" s="388">
        <f t="shared" si="7"/>
        <v>25</v>
      </c>
      <c r="AG20" s="391">
        <f t="shared" si="8"/>
        <v>1</v>
      </c>
    </row>
    <row r="21" spans="2:33" ht="22.5" customHeight="1" x14ac:dyDescent="0.3">
      <c r="B21" s="656"/>
      <c r="C21" s="702"/>
      <c r="D21" s="87">
        <v>7</v>
      </c>
      <c r="E21" s="263" t="s">
        <v>99</v>
      </c>
      <c r="F21" s="211">
        <v>10</v>
      </c>
      <c r="G21" s="25"/>
      <c r="H21" s="25">
        <v>20</v>
      </c>
      <c r="I21" s="25"/>
      <c r="J21" s="394"/>
      <c r="K21" s="394"/>
      <c r="L21" s="394"/>
      <c r="M21" s="394">
        <f t="shared" si="0"/>
        <v>30</v>
      </c>
      <c r="N21" s="394">
        <f>((P21*30)-M21)</f>
        <v>0</v>
      </c>
      <c r="O21" s="394">
        <f t="shared" si="2"/>
        <v>30</v>
      </c>
      <c r="P21" s="55">
        <v>1</v>
      </c>
      <c r="Q21" s="408" t="s">
        <v>7</v>
      </c>
      <c r="R21" s="220"/>
      <c r="S21" s="25"/>
      <c r="T21" s="25"/>
      <c r="U21" s="25"/>
      <c r="V21" s="394"/>
      <c r="W21" s="394"/>
      <c r="X21" s="394"/>
      <c r="Y21" s="394"/>
      <c r="Z21" s="394"/>
      <c r="AA21" s="394"/>
      <c r="AB21" s="55"/>
      <c r="AC21" s="408"/>
      <c r="AD21" s="80">
        <f t="shared" si="6"/>
        <v>30</v>
      </c>
      <c r="AE21" s="394">
        <f t="shared" si="6"/>
        <v>0</v>
      </c>
      <c r="AF21" s="388">
        <f t="shared" si="7"/>
        <v>30</v>
      </c>
      <c r="AG21" s="391">
        <f t="shared" si="8"/>
        <v>1</v>
      </c>
    </row>
    <row r="22" spans="2:33" ht="22.5" customHeight="1" x14ac:dyDescent="0.3">
      <c r="B22" s="656"/>
      <c r="C22" s="702"/>
      <c r="D22" s="87">
        <v>8</v>
      </c>
      <c r="E22" s="263" t="s">
        <v>56</v>
      </c>
      <c r="F22" s="213">
        <v>15</v>
      </c>
      <c r="G22" s="27"/>
      <c r="H22" s="27">
        <v>16</v>
      </c>
      <c r="I22" s="27">
        <v>29</v>
      </c>
      <c r="J22" s="394"/>
      <c r="K22" s="394"/>
      <c r="L22" s="394"/>
      <c r="M22" s="394">
        <f t="shared" si="0"/>
        <v>60</v>
      </c>
      <c r="N22" s="394">
        <f t="shared" si="1"/>
        <v>40</v>
      </c>
      <c r="O22" s="394">
        <f t="shared" si="2"/>
        <v>100</v>
      </c>
      <c r="P22" s="55">
        <v>4</v>
      </c>
      <c r="Q22" s="408" t="s">
        <v>17</v>
      </c>
      <c r="R22" s="220"/>
      <c r="S22" s="25"/>
      <c r="T22" s="25"/>
      <c r="U22" s="25"/>
      <c r="V22" s="394"/>
      <c r="W22" s="394"/>
      <c r="X22" s="394"/>
      <c r="Y22" s="394"/>
      <c r="Z22" s="394"/>
      <c r="AA22" s="394"/>
      <c r="AB22" s="55"/>
      <c r="AC22" s="408"/>
      <c r="AD22" s="80">
        <f t="shared" si="6"/>
        <v>60</v>
      </c>
      <c r="AE22" s="394">
        <f t="shared" si="6"/>
        <v>40</v>
      </c>
      <c r="AF22" s="388">
        <f t="shared" si="7"/>
        <v>100</v>
      </c>
      <c r="AG22" s="391">
        <f t="shared" si="8"/>
        <v>4</v>
      </c>
    </row>
    <row r="23" spans="2:33" ht="22.5" customHeight="1" thickBot="1" x14ac:dyDescent="0.35">
      <c r="B23" s="657"/>
      <c r="C23" s="700"/>
      <c r="D23" s="100">
        <v>9</v>
      </c>
      <c r="E23" s="264" t="s">
        <v>98</v>
      </c>
      <c r="F23" s="212"/>
      <c r="G23" s="24"/>
      <c r="H23" s="24">
        <v>8</v>
      </c>
      <c r="I23" s="24">
        <v>7</v>
      </c>
      <c r="J23" s="398"/>
      <c r="K23" s="398"/>
      <c r="L23" s="398"/>
      <c r="M23" s="398">
        <f t="shared" si="0"/>
        <v>15</v>
      </c>
      <c r="N23" s="398">
        <f t="shared" si="1"/>
        <v>10</v>
      </c>
      <c r="O23" s="398">
        <f t="shared" si="2"/>
        <v>25</v>
      </c>
      <c r="P23" s="29">
        <v>1</v>
      </c>
      <c r="Q23" s="228" t="s">
        <v>7</v>
      </c>
      <c r="R23" s="222"/>
      <c r="S23" s="24"/>
      <c r="T23" s="24"/>
      <c r="U23" s="24"/>
      <c r="V23" s="398"/>
      <c r="W23" s="398"/>
      <c r="X23" s="398"/>
      <c r="Y23" s="398"/>
      <c r="Z23" s="398"/>
      <c r="AA23" s="398"/>
      <c r="AB23" s="29"/>
      <c r="AC23" s="228"/>
      <c r="AD23" s="102">
        <f t="shared" si="6"/>
        <v>15</v>
      </c>
      <c r="AE23" s="398">
        <f t="shared" si="6"/>
        <v>10</v>
      </c>
      <c r="AF23" s="400">
        <f t="shared" si="7"/>
        <v>25</v>
      </c>
      <c r="AG23" s="402">
        <f t="shared" si="8"/>
        <v>1</v>
      </c>
    </row>
    <row r="24" spans="2:33" ht="22.5" customHeight="1" x14ac:dyDescent="0.3">
      <c r="B24" s="655" t="s">
        <v>136</v>
      </c>
      <c r="C24" s="658" t="s">
        <v>97</v>
      </c>
      <c r="D24" s="254">
        <v>10</v>
      </c>
      <c r="E24" s="265" t="s">
        <v>180</v>
      </c>
      <c r="F24" s="210"/>
      <c r="G24" s="56"/>
      <c r="H24" s="56"/>
      <c r="I24" s="56"/>
      <c r="J24" s="397"/>
      <c r="K24" s="397"/>
      <c r="L24" s="397"/>
      <c r="M24" s="397"/>
      <c r="N24" s="397"/>
      <c r="O24" s="397"/>
      <c r="P24" s="34"/>
      <c r="Q24" s="225"/>
      <c r="R24" s="219">
        <v>10</v>
      </c>
      <c r="S24" s="56">
        <v>10</v>
      </c>
      <c r="T24" s="56">
        <v>11</v>
      </c>
      <c r="U24" s="56"/>
      <c r="V24" s="397"/>
      <c r="W24" s="397"/>
      <c r="X24" s="397"/>
      <c r="Y24" s="397">
        <f t="shared" si="3"/>
        <v>31</v>
      </c>
      <c r="Z24" s="397">
        <f t="shared" si="4"/>
        <v>19</v>
      </c>
      <c r="AA24" s="397">
        <f t="shared" si="5"/>
        <v>50</v>
      </c>
      <c r="AB24" s="34">
        <v>2</v>
      </c>
      <c r="AC24" s="225" t="s">
        <v>7</v>
      </c>
      <c r="AD24" s="79">
        <f t="shared" si="6"/>
        <v>31</v>
      </c>
      <c r="AE24" s="397">
        <f t="shared" si="6"/>
        <v>19</v>
      </c>
      <c r="AF24" s="399">
        <f t="shared" si="7"/>
        <v>50</v>
      </c>
      <c r="AG24" s="401">
        <f t="shared" si="8"/>
        <v>2</v>
      </c>
    </row>
    <row r="25" spans="2:33" ht="22.5" customHeight="1" x14ac:dyDescent="0.3">
      <c r="B25" s="656"/>
      <c r="C25" s="659"/>
      <c r="D25" s="255">
        <v>11</v>
      </c>
      <c r="E25" s="266" t="s">
        <v>51</v>
      </c>
      <c r="F25" s="211"/>
      <c r="G25" s="25"/>
      <c r="H25" s="25"/>
      <c r="I25" s="25"/>
      <c r="J25" s="394"/>
      <c r="K25" s="394"/>
      <c r="L25" s="394"/>
      <c r="M25" s="394"/>
      <c r="N25" s="394"/>
      <c r="O25" s="394"/>
      <c r="P25" s="55"/>
      <c r="Q25" s="408"/>
      <c r="R25" s="220">
        <v>6</v>
      </c>
      <c r="S25" s="25"/>
      <c r="T25" s="25">
        <v>12</v>
      </c>
      <c r="U25" s="25"/>
      <c r="V25" s="394"/>
      <c r="W25" s="394"/>
      <c r="X25" s="394"/>
      <c r="Y25" s="394">
        <f t="shared" si="3"/>
        <v>18</v>
      </c>
      <c r="Z25" s="394">
        <f t="shared" si="4"/>
        <v>7</v>
      </c>
      <c r="AA25" s="394">
        <f t="shared" si="5"/>
        <v>25</v>
      </c>
      <c r="AB25" s="55">
        <v>1</v>
      </c>
      <c r="AC25" s="408" t="s">
        <v>7</v>
      </c>
      <c r="AD25" s="80">
        <f t="shared" si="6"/>
        <v>18</v>
      </c>
      <c r="AE25" s="394">
        <f t="shared" si="6"/>
        <v>7</v>
      </c>
      <c r="AF25" s="388">
        <f t="shared" si="7"/>
        <v>25</v>
      </c>
      <c r="AG25" s="391">
        <f t="shared" si="8"/>
        <v>1</v>
      </c>
    </row>
    <row r="26" spans="2:33" ht="22.5" customHeight="1" thickBot="1" x14ac:dyDescent="0.35">
      <c r="B26" s="656"/>
      <c r="C26" s="701"/>
      <c r="D26" s="256">
        <v>12</v>
      </c>
      <c r="E26" s="267" t="s">
        <v>89</v>
      </c>
      <c r="F26" s="209"/>
      <c r="G26" s="205"/>
      <c r="H26" s="205"/>
      <c r="I26" s="205"/>
      <c r="J26" s="395"/>
      <c r="K26" s="395"/>
      <c r="L26" s="395"/>
      <c r="M26" s="395"/>
      <c r="N26" s="395"/>
      <c r="O26" s="395"/>
      <c r="P26" s="206"/>
      <c r="Q26" s="226"/>
      <c r="R26" s="218">
        <v>5</v>
      </c>
      <c r="S26" s="205">
        <v>5</v>
      </c>
      <c r="T26" s="205">
        <v>15</v>
      </c>
      <c r="U26" s="205"/>
      <c r="V26" s="395"/>
      <c r="W26" s="395"/>
      <c r="X26" s="395"/>
      <c r="Y26" s="395">
        <f t="shared" si="3"/>
        <v>25</v>
      </c>
      <c r="Z26" s="395">
        <f>((AB26*30)-Y26)</f>
        <v>5</v>
      </c>
      <c r="AA26" s="395">
        <f t="shared" si="5"/>
        <v>30</v>
      </c>
      <c r="AB26" s="206">
        <v>1</v>
      </c>
      <c r="AC26" s="226" t="s">
        <v>7</v>
      </c>
      <c r="AD26" s="93">
        <f t="shared" si="6"/>
        <v>25</v>
      </c>
      <c r="AE26" s="395">
        <f t="shared" si="6"/>
        <v>5</v>
      </c>
      <c r="AF26" s="389">
        <f t="shared" si="7"/>
        <v>30</v>
      </c>
      <c r="AG26" s="392">
        <f t="shared" si="8"/>
        <v>1</v>
      </c>
    </row>
    <row r="27" spans="2:33" ht="22.5" customHeight="1" x14ac:dyDescent="0.3">
      <c r="B27" s="656"/>
      <c r="C27" s="658" t="s">
        <v>92</v>
      </c>
      <c r="D27" s="86">
        <v>13</v>
      </c>
      <c r="E27" s="84" t="s">
        <v>53</v>
      </c>
      <c r="F27" s="219">
        <v>6</v>
      </c>
      <c r="G27" s="56">
        <v>8</v>
      </c>
      <c r="H27" s="56">
        <v>24</v>
      </c>
      <c r="I27" s="56"/>
      <c r="J27" s="397"/>
      <c r="K27" s="397"/>
      <c r="L27" s="397"/>
      <c r="M27" s="397">
        <f t="shared" si="0"/>
        <v>38</v>
      </c>
      <c r="N27" s="397">
        <f t="shared" si="1"/>
        <v>12</v>
      </c>
      <c r="O27" s="397">
        <f t="shared" si="2"/>
        <v>50</v>
      </c>
      <c r="P27" s="34">
        <v>2</v>
      </c>
      <c r="Q27" s="225" t="s">
        <v>7</v>
      </c>
      <c r="R27" s="219"/>
      <c r="S27" s="56"/>
      <c r="T27" s="56"/>
      <c r="U27" s="56"/>
      <c r="V27" s="397"/>
      <c r="W27" s="397"/>
      <c r="X27" s="397"/>
      <c r="Y27" s="397"/>
      <c r="Z27" s="397"/>
      <c r="AA27" s="397"/>
      <c r="AB27" s="34"/>
      <c r="AC27" s="225"/>
      <c r="AD27" s="79">
        <f t="shared" si="6"/>
        <v>38</v>
      </c>
      <c r="AE27" s="397">
        <f t="shared" si="6"/>
        <v>12</v>
      </c>
      <c r="AF27" s="399">
        <f t="shared" si="7"/>
        <v>50</v>
      </c>
      <c r="AG27" s="401">
        <f t="shared" si="8"/>
        <v>2</v>
      </c>
    </row>
    <row r="28" spans="2:33" ht="22.5" customHeight="1" x14ac:dyDescent="0.3">
      <c r="B28" s="656"/>
      <c r="C28" s="659"/>
      <c r="D28" s="87">
        <v>14</v>
      </c>
      <c r="E28" s="85" t="s">
        <v>46</v>
      </c>
      <c r="F28" s="220"/>
      <c r="G28" s="25"/>
      <c r="H28" s="25"/>
      <c r="I28" s="25"/>
      <c r="J28" s="394"/>
      <c r="K28" s="394"/>
      <c r="L28" s="394"/>
      <c r="M28" s="394"/>
      <c r="N28" s="394"/>
      <c r="O28" s="394"/>
      <c r="P28" s="55"/>
      <c r="Q28" s="408"/>
      <c r="R28" s="220">
        <v>8</v>
      </c>
      <c r="S28" s="25"/>
      <c r="T28" s="25">
        <v>22</v>
      </c>
      <c r="U28" s="25">
        <v>33</v>
      </c>
      <c r="V28" s="394"/>
      <c r="W28" s="394"/>
      <c r="X28" s="394"/>
      <c r="Y28" s="394">
        <f t="shared" si="3"/>
        <v>63</v>
      </c>
      <c r="Z28" s="394">
        <f t="shared" si="4"/>
        <v>37</v>
      </c>
      <c r="AA28" s="394">
        <f t="shared" si="5"/>
        <v>100</v>
      </c>
      <c r="AB28" s="55">
        <v>4</v>
      </c>
      <c r="AC28" s="408" t="s">
        <v>7</v>
      </c>
      <c r="AD28" s="80">
        <f t="shared" si="6"/>
        <v>63</v>
      </c>
      <c r="AE28" s="394">
        <f t="shared" si="6"/>
        <v>37</v>
      </c>
      <c r="AF28" s="388">
        <f t="shared" si="7"/>
        <v>100</v>
      </c>
      <c r="AG28" s="391">
        <f t="shared" si="8"/>
        <v>4</v>
      </c>
    </row>
    <row r="29" spans="2:33" ht="22.5" customHeight="1" x14ac:dyDescent="0.3">
      <c r="B29" s="656"/>
      <c r="C29" s="659"/>
      <c r="D29" s="87">
        <v>15</v>
      </c>
      <c r="E29" s="85" t="s">
        <v>52</v>
      </c>
      <c r="F29" s="220"/>
      <c r="G29" s="25"/>
      <c r="H29" s="25"/>
      <c r="I29" s="25"/>
      <c r="J29" s="394"/>
      <c r="K29" s="394"/>
      <c r="L29" s="394"/>
      <c r="M29" s="394"/>
      <c r="N29" s="394"/>
      <c r="O29" s="394"/>
      <c r="P29" s="55"/>
      <c r="Q29" s="408"/>
      <c r="R29" s="220">
        <v>10</v>
      </c>
      <c r="S29" s="25">
        <v>5</v>
      </c>
      <c r="T29" s="25">
        <v>30</v>
      </c>
      <c r="U29" s="25"/>
      <c r="V29" s="394"/>
      <c r="W29" s="394"/>
      <c r="X29" s="394"/>
      <c r="Y29" s="394">
        <f t="shared" si="3"/>
        <v>45</v>
      </c>
      <c r="Z29" s="394">
        <f t="shared" si="4"/>
        <v>5</v>
      </c>
      <c r="AA29" s="394">
        <f t="shared" si="5"/>
        <v>50</v>
      </c>
      <c r="AB29" s="55">
        <v>2</v>
      </c>
      <c r="AC29" s="408" t="s">
        <v>7</v>
      </c>
      <c r="AD29" s="80">
        <f t="shared" si="6"/>
        <v>45</v>
      </c>
      <c r="AE29" s="394">
        <f t="shared" si="6"/>
        <v>5</v>
      </c>
      <c r="AF29" s="388">
        <f t="shared" si="7"/>
        <v>50</v>
      </c>
      <c r="AG29" s="391">
        <f t="shared" si="8"/>
        <v>2</v>
      </c>
    </row>
    <row r="30" spans="2:33" ht="22.5" customHeight="1" x14ac:dyDescent="0.3">
      <c r="B30" s="656"/>
      <c r="C30" s="659"/>
      <c r="D30" s="87">
        <v>16</v>
      </c>
      <c r="E30" s="85" t="s">
        <v>90</v>
      </c>
      <c r="F30" s="221">
        <v>8</v>
      </c>
      <c r="G30" s="27">
        <v>4</v>
      </c>
      <c r="H30" s="27">
        <v>15</v>
      </c>
      <c r="I30" s="27"/>
      <c r="J30" s="394"/>
      <c r="K30" s="394"/>
      <c r="L30" s="394"/>
      <c r="M30" s="394">
        <f t="shared" si="0"/>
        <v>27</v>
      </c>
      <c r="N30" s="394">
        <f>((P30*30)-M30)</f>
        <v>3</v>
      </c>
      <c r="O30" s="394">
        <f t="shared" si="2"/>
        <v>30</v>
      </c>
      <c r="P30" s="55">
        <v>1</v>
      </c>
      <c r="Q30" s="408" t="s">
        <v>7</v>
      </c>
      <c r="R30" s="220"/>
      <c r="S30" s="25"/>
      <c r="T30" s="25"/>
      <c r="U30" s="27"/>
      <c r="V30" s="394"/>
      <c r="W30" s="394"/>
      <c r="X30" s="394"/>
      <c r="Y30" s="394"/>
      <c r="Z30" s="394"/>
      <c r="AA30" s="394"/>
      <c r="AB30" s="55"/>
      <c r="AC30" s="408"/>
      <c r="AD30" s="80">
        <f t="shared" si="6"/>
        <v>27</v>
      </c>
      <c r="AE30" s="394">
        <f t="shared" si="6"/>
        <v>3</v>
      </c>
      <c r="AF30" s="388">
        <f t="shared" si="7"/>
        <v>30</v>
      </c>
      <c r="AG30" s="391">
        <f t="shared" si="8"/>
        <v>1</v>
      </c>
    </row>
    <row r="31" spans="2:33" ht="22.5" customHeight="1" x14ac:dyDescent="0.3">
      <c r="B31" s="656"/>
      <c r="C31" s="659"/>
      <c r="D31" s="87">
        <v>17</v>
      </c>
      <c r="E31" s="85" t="s">
        <v>87</v>
      </c>
      <c r="F31" s="220">
        <v>15</v>
      </c>
      <c r="G31" s="25">
        <v>35</v>
      </c>
      <c r="H31" s="25">
        <v>55</v>
      </c>
      <c r="I31" s="27"/>
      <c r="J31" s="394"/>
      <c r="K31" s="394"/>
      <c r="L31" s="394"/>
      <c r="M31" s="394">
        <f t="shared" si="0"/>
        <v>105</v>
      </c>
      <c r="N31" s="394">
        <f>((P31*30)-M31)</f>
        <v>15</v>
      </c>
      <c r="O31" s="394">
        <f t="shared" si="2"/>
        <v>120</v>
      </c>
      <c r="P31" s="55">
        <v>4</v>
      </c>
      <c r="Q31" s="408" t="s">
        <v>7</v>
      </c>
      <c r="R31" s="220">
        <v>10</v>
      </c>
      <c r="S31" s="25">
        <v>15</v>
      </c>
      <c r="T31" s="25">
        <v>45</v>
      </c>
      <c r="U31" s="27"/>
      <c r="V31" s="394"/>
      <c r="W31" s="394"/>
      <c r="X31" s="394"/>
      <c r="Y31" s="394">
        <f t="shared" si="3"/>
        <v>70</v>
      </c>
      <c r="Z31" s="394">
        <f t="shared" si="4"/>
        <v>5</v>
      </c>
      <c r="AA31" s="394">
        <f t="shared" si="5"/>
        <v>75</v>
      </c>
      <c r="AB31" s="55">
        <v>3</v>
      </c>
      <c r="AC31" s="408" t="s">
        <v>7</v>
      </c>
      <c r="AD31" s="80">
        <f t="shared" si="6"/>
        <v>175</v>
      </c>
      <c r="AE31" s="394">
        <f t="shared" si="6"/>
        <v>20</v>
      </c>
      <c r="AF31" s="388">
        <f t="shared" si="7"/>
        <v>195</v>
      </c>
      <c r="AG31" s="391">
        <f t="shared" si="8"/>
        <v>7</v>
      </c>
    </row>
    <row r="32" spans="2:33" ht="36" customHeight="1" x14ac:dyDescent="0.3">
      <c r="B32" s="656"/>
      <c r="C32" s="659"/>
      <c r="D32" s="87">
        <v>18</v>
      </c>
      <c r="E32" s="85" t="s">
        <v>50</v>
      </c>
      <c r="F32" s="221"/>
      <c r="G32" s="27"/>
      <c r="H32" s="27"/>
      <c r="I32" s="27"/>
      <c r="J32" s="394"/>
      <c r="K32" s="394"/>
      <c r="L32" s="394"/>
      <c r="M32" s="394"/>
      <c r="N32" s="394"/>
      <c r="O32" s="394"/>
      <c r="P32" s="55"/>
      <c r="Q32" s="408"/>
      <c r="R32" s="221"/>
      <c r="S32" s="27">
        <v>10</v>
      </c>
      <c r="T32" s="27">
        <v>20</v>
      </c>
      <c r="U32" s="27"/>
      <c r="V32" s="394"/>
      <c r="W32" s="394"/>
      <c r="X32" s="394"/>
      <c r="Y32" s="394">
        <f t="shared" si="3"/>
        <v>30</v>
      </c>
      <c r="Z32" s="394">
        <f>((AB32*30)-Y32)</f>
        <v>0</v>
      </c>
      <c r="AA32" s="394">
        <f t="shared" si="5"/>
        <v>30</v>
      </c>
      <c r="AB32" s="55">
        <v>1</v>
      </c>
      <c r="AC32" s="408" t="s">
        <v>7</v>
      </c>
      <c r="AD32" s="80">
        <f t="shared" si="6"/>
        <v>30</v>
      </c>
      <c r="AE32" s="394">
        <f t="shared" si="6"/>
        <v>0</v>
      </c>
      <c r="AF32" s="388">
        <f t="shared" si="7"/>
        <v>30</v>
      </c>
      <c r="AG32" s="391">
        <f t="shared" si="8"/>
        <v>1</v>
      </c>
    </row>
    <row r="33" spans="2:33" ht="22.5" customHeight="1" thickBot="1" x14ac:dyDescent="0.35">
      <c r="B33" s="656"/>
      <c r="C33" s="660"/>
      <c r="D33" s="100">
        <v>19</v>
      </c>
      <c r="E33" s="101" t="s">
        <v>48</v>
      </c>
      <c r="F33" s="222">
        <v>20</v>
      </c>
      <c r="G33" s="24">
        <v>40</v>
      </c>
      <c r="H33" s="24"/>
      <c r="I33" s="24"/>
      <c r="J33" s="398"/>
      <c r="K33" s="398"/>
      <c r="L33" s="398"/>
      <c r="M33" s="398">
        <f t="shared" si="0"/>
        <v>60</v>
      </c>
      <c r="N33" s="398">
        <f>((P33*30)-M33)</f>
        <v>0</v>
      </c>
      <c r="O33" s="398">
        <f t="shared" si="2"/>
        <v>60</v>
      </c>
      <c r="P33" s="29">
        <v>2</v>
      </c>
      <c r="Q33" s="228" t="s">
        <v>7</v>
      </c>
      <c r="R33" s="222" t="s">
        <v>49</v>
      </c>
      <c r="S33" s="24"/>
      <c r="T33" s="24" t="s">
        <v>49</v>
      </c>
      <c r="U33" s="24"/>
      <c r="V33" s="398"/>
      <c r="W33" s="398"/>
      <c r="X33" s="398"/>
      <c r="Y33" s="398"/>
      <c r="Z33" s="398"/>
      <c r="AA33" s="398"/>
      <c r="AB33" s="29"/>
      <c r="AC33" s="228"/>
      <c r="AD33" s="102">
        <f t="shared" si="6"/>
        <v>60</v>
      </c>
      <c r="AE33" s="398">
        <f t="shared" si="6"/>
        <v>0</v>
      </c>
      <c r="AF33" s="400">
        <f t="shared" si="7"/>
        <v>60</v>
      </c>
      <c r="AG33" s="402">
        <f t="shared" si="8"/>
        <v>2</v>
      </c>
    </row>
    <row r="34" spans="2:33" ht="22.5" customHeight="1" x14ac:dyDescent="0.3">
      <c r="B34" s="656"/>
      <c r="C34" s="661" t="s">
        <v>95</v>
      </c>
      <c r="D34" s="224">
        <v>20</v>
      </c>
      <c r="E34" s="259" t="s">
        <v>47</v>
      </c>
      <c r="F34" s="223"/>
      <c r="G34" s="26">
        <v>7</v>
      </c>
      <c r="H34" s="26">
        <v>28</v>
      </c>
      <c r="I34" s="26"/>
      <c r="J34" s="393"/>
      <c r="K34" s="393"/>
      <c r="L34" s="393"/>
      <c r="M34" s="393">
        <f t="shared" si="0"/>
        <v>35</v>
      </c>
      <c r="N34" s="393">
        <f t="shared" si="1"/>
        <v>15</v>
      </c>
      <c r="O34" s="393">
        <f t="shared" si="2"/>
        <v>50</v>
      </c>
      <c r="P34" s="33">
        <v>2</v>
      </c>
      <c r="Q34" s="229" t="s">
        <v>7</v>
      </c>
      <c r="R34" s="223"/>
      <c r="S34" s="26">
        <v>6</v>
      </c>
      <c r="T34" s="26">
        <v>30</v>
      </c>
      <c r="U34" s="26"/>
      <c r="V34" s="393"/>
      <c r="W34" s="393"/>
      <c r="X34" s="393"/>
      <c r="Y34" s="393">
        <f t="shared" si="3"/>
        <v>36</v>
      </c>
      <c r="Z34" s="393">
        <f t="shared" si="4"/>
        <v>14</v>
      </c>
      <c r="AA34" s="393">
        <f t="shared" si="5"/>
        <v>50</v>
      </c>
      <c r="AB34" s="33">
        <v>2</v>
      </c>
      <c r="AC34" s="229" t="s">
        <v>7</v>
      </c>
      <c r="AD34" s="159">
        <f t="shared" si="6"/>
        <v>71</v>
      </c>
      <c r="AE34" s="393">
        <f t="shared" si="6"/>
        <v>29</v>
      </c>
      <c r="AF34" s="387">
        <f t="shared" si="7"/>
        <v>100</v>
      </c>
      <c r="AG34" s="390">
        <f t="shared" si="8"/>
        <v>4</v>
      </c>
    </row>
    <row r="35" spans="2:33" ht="22.5" customHeight="1" thickBot="1" x14ac:dyDescent="0.35">
      <c r="B35" s="657"/>
      <c r="C35" s="660"/>
      <c r="D35" s="100">
        <v>21</v>
      </c>
      <c r="E35" s="101" t="s">
        <v>88</v>
      </c>
      <c r="F35" s="222"/>
      <c r="G35" s="24"/>
      <c r="H35" s="24"/>
      <c r="I35" s="24"/>
      <c r="J35" s="398"/>
      <c r="K35" s="398"/>
      <c r="L35" s="398"/>
      <c r="M35" s="398"/>
      <c r="N35" s="398"/>
      <c r="O35" s="398"/>
      <c r="P35" s="29"/>
      <c r="Q35" s="228"/>
      <c r="R35" s="222">
        <v>2</v>
      </c>
      <c r="S35" s="24">
        <v>6</v>
      </c>
      <c r="T35" s="24">
        <v>8</v>
      </c>
      <c r="U35" s="24"/>
      <c r="V35" s="398"/>
      <c r="W35" s="398"/>
      <c r="X35" s="398"/>
      <c r="Y35" s="398">
        <f t="shared" si="3"/>
        <v>16</v>
      </c>
      <c r="Z35" s="398">
        <f t="shared" si="4"/>
        <v>9</v>
      </c>
      <c r="AA35" s="398">
        <f t="shared" si="5"/>
        <v>25</v>
      </c>
      <c r="AB35" s="29">
        <v>1</v>
      </c>
      <c r="AC35" s="228" t="s">
        <v>7</v>
      </c>
      <c r="AD35" s="102">
        <f t="shared" si="6"/>
        <v>16</v>
      </c>
      <c r="AE35" s="398">
        <f t="shared" si="6"/>
        <v>9</v>
      </c>
      <c r="AF35" s="400">
        <f t="shared" si="7"/>
        <v>25</v>
      </c>
      <c r="AG35" s="402">
        <f t="shared" si="8"/>
        <v>1</v>
      </c>
    </row>
    <row r="36" spans="2:33" ht="22.5" customHeight="1" x14ac:dyDescent="0.3">
      <c r="B36" s="668" t="s">
        <v>137</v>
      </c>
      <c r="C36" s="670"/>
      <c r="D36" s="224">
        <v>22</v>
      </c>
      <c r="E36" s="259" t="s">
        <v>45</v>
      </c>
      <c r="F36" s="223"/>
      <c r="G36" s="26">
        <v>10</v>
      </c>
      <c r="H36" s="26"/>
      <c r="I36" s="26"/>
      <c r="J36" s="393"/>
      <c r="K36" s="393"/>
      <c r="L36" s="393"/>
      <c r="M36" s="393">
        <f t="shared" si="0"/>
        <v>10</v>
      </c>
      <c r="N36" s="393">
        <f t="shared" si="1"/>
        <v>15</v>
      </c>
      <c r="O36" s="393">
        <f t="shared" si="2"/>
        <v>25</v>
      </c>
      <c r="P36" s="33">
        <v>1</v>
      </c>
      <c r="Q36" s="229" t="s">
        <v>7</v>
      </c>
      <c r="R36" s="223"/>
      <c r="S36" s="26"/>
      <c r="T36" s="26"/>
      <c r="U36" s="26"/>
      <c r="V36" s="393"/>
      <c r="W36" s="393"/>
      <c r="X36" s="393"/>
      <c r="Y36" s="393"/>
      <c r="Z36" s="393"/>
      <c r="AA36" s="393"/>
      <c r="AB36" s="33"/>
      <c r="AC36" s="229"/>
      <c r="AD36" s="159">
        <f t="shared" si="6"/>
        <v>10</v>
      </c>
      <c r="AE36" s="393">
        <f t="shared" si="6"/>
        <v>15</v>
      </c>
      <c r="AF36" s="387">
        <f t="shared" si="7"/>
        <v>25</v>
      </c>
      <c r="AG36" s="390">
        <f t="shared" si="8"/>
        <v>1</v>
      </c>
    </row>
    <row r="37" spans="2:33" ht="22.5" customHeight="1" thickBot="1" x14ac:dyDescent="0.35">
      <c r="B37" s="657"/>
      <c r="C37" s="700"/>
      <c r="D37" s="100">
        <v>23</v>
      </c>
      <c r="E37" s="101" t="s">
        <v>44</v>
      </c>
      <c r="F37" s="222"/>
      <c r="G37" s="24"/>
      <c r="H37" s="24"/>
      <c r="I37" s="24"/>
      <c r="J37" s="398"/>
      <c r="K37" s="398"/>
      <c r="L37" s="398"/>
      <c r="M37" s="398"/>
      <c r="N37" s="398"/>
      <c r="O37" s="398"/>
      <c r="P37" s="29"/>
      <c r="Q37" s="228"/>
      <c r="R37" s="222"/>
      <c r="S37" s="24">
        <v>15</v>
      </c>
      <c r="T37" s="24"/>
      <c r="U37" s="24"/>
      <c r="V37" s="398"/>
      <c r="W37" s="398"/>
      <c r="X37" s="398"/>
      <c r="Y37" s="398">
        <f t="shared" si="3"/>
        <v>15</v>
      </c>
      <c r="Z37" s="398">
        <f t="shared" si="4"/>
        <v>10</v>
      </c>
      <c r="AA37" s="398">
        <f t="shared" si="5"/>
        <v>25</v>
      </c>
      <c r="AB37" s="29">
        <v>1</v>
      </c>
      <c r="AC37" s="228" t="s">
        <v>7</v>
      </c>
      <c r="AD37" s="102">
        <f t="shared" si="6"/>
        <v>15</v>
      </c>
      <c r="AE37" s="398">
        <f t="shared" si="6"/>
        <v>10</v>
      </c>
      <c r="AF37" s="400">
        <f t="shared" si="7"/>
        <v>25</v>
      </c>
      <c r="AG37" s="402">
        <f t="shared" si="8"/>
        <v>1</v>
      </c>
    </row>
    <row r="38" spans="2:33" ht="24.75" customHeight="1" thickBot="1" x14ac:dyDescent="0.35">
      <c r="B38" s="509" t="s">
        <v>127</v>
      </c>
      <c r="C38" s="510"/>
      <c r="D38" s="510"/>
      <c r="E38" s="517"/>
      <c r="F38" s="131">
        <f t="shared" ref="F38:AB38" si="9">SUM(F13:F37)</f>
        <v>149</v>
      </c>
      <c r="G38" s="132">
        <f t="shared" si="9"/>
        <v>109</v>
      </c>
      <c r="H38" s="132">
        <f t="shared" si="9"/>
        <v>256</v>
      </c>
      <c r="I38" s="132">
        <f t="shared" si="9"/>
        <v>76</v>
      </c>
      <c r="J38" s="132">
        <f t="shared" si="9"/>
        <v>0</v>
      </c>
      <c r="K38" s="132">
        <f t="shared" si="9"/>
        <v>0</v>
      </c>
      <c r="L38" s="132">
        <f t="shared" si="9"/>
        <v>0</v>
      </c>
      <c r="M38" s="132">
        <f t="shared" si="9"/>
        <v>590</v>
      </c>
      <c r="N38" s="132">
        <f t="shared" si="9"/>
        <v>190</v>
      </c>
      <c r="O38" s="132">
        <f t="shared" si="9"/>
        <v>780</v>
      </c>
      <c r="P38" s="132">
        <f t="shared" si="9"/>
        <v>29</v>
      </c>
      <c r="Q38" s="137">
        <f t="shared" si="9"/>
        <v>0</v>
      </c>
      <c r="R38" s="131">
        <f t="shared" si="9"/>
        <v>79</v>
      </c>
      <c r="S38" s="132">
        <f t="shared" si="9"/>
        <v>92</v>
      </c>
      <c r="T38" s="132">
        <f t="shared" si="9"/>
        <v>222</v>
      </c>
      <c r="U38" s="132">
        <f t="shared" si="9"/>
        <v>76</v>
      </c>
      <c r="V38" s="132">
        <f t="shared" si="9"/>
        <v>0</v>
      </c>
      <c r="W38" s="132">
        <f t="shared" si="9"/>
        <v>0</v>
      </c>
      <c r="X38" s="132">
        <f t="shared" si="9"/>
        <v>0</v>
      </c>
      <c r="Y38" s="132">
        <f t="shared" si="9"/>
        <v>469</v>
      </c>
      <c r="Z38" s="132">
        <f t="shared" si="9"/>
        <v>191</v>
      </c>
      <c r="AA38" s="132">
        <f t="shared" si="9"/>
        <v>660</v>
      </c>
      <c r="AB38" s="132">
        <f t="shared" si="9"/>
        <v>26</v>
      </c>
      <c r="AC38" s="133"/>
      <c r="AD38" s="187">
        <f>SUM(AD13:AD37)</f>
        <v>1059</v>
      </c>
      <c r="AE38" s="173">
        <f>SUM(AE13:AE37)</f>
        <v>381</v>
      </c>
      <c r="AF38" s="173">
        <f>SUM(AF13:AF37)</f>
        <v>1440</v>
      </c>
      <c r="AG38" s="174">
        <f>SUM(AG13:AG37)</f>
        <v>55</v>
      </c>
    </row>
    <row r="39" spans="2:33" ht="19.5" customHeight="1" x14ac:dyDescent="0.3">
      <c r="B39" s="532" t="s">
        <v>125</v>
      </c>
      <c r="C39" s="585"/>
      <c r="D39" s="587" t="s">
        <v>124</v>
      </c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2:33" ht="19.5" customHeight="1" thickBot="1" x14ac:dyDescent="0.35">
      <c r="B40" s="533"/>
      <c r="C40" s="586"/>
      <c r="D40" s="590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2"/>
    </row>
    <row r="41" spans="2:33" ht="22.5" customHeight="1" x14ac:dyDescent="0.3">
      <c r="B41" s="543" t="s">
        <v>155</v>
      </c>
      <c r="C41" s="679"/>
      <c r="D41" s="269">
        <v>1</v>
      </c>
      <c r="E41" s="325" t="s">
        <v>151</v>
      </c>
      <c r="F41" s="327">
        <v>10</v>
      </c>
      <c r="G41" s="328"/>
      <c r="H41" s="58"/>
      <c r="I41" s="58"/>
      <c r="J41" s="58"/>
      <c r="K41" s="58"/>
      <c r="L41" s="58"/>
      <c r="M41" s="397">
        <f>SUM(F41:L41)</f>
        <v>10</v>
      </c>
      <c r="N41" s="397">
        <f>((P41*25)-M41)</f>
        <v>15</v>
      </c>
      <c r="O41" s="397">
        <f>SUM(M41:N41)</f>
        <v>25</v>
      </c>
      <c r="P41" s="616">
        <v>1</v>
      </c>
      <c r="Q41" s="649" t="s">
        <v>7</v>
      </c>
      <c r="R41" s="159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681"/>
      <c r="AD41" s="684">
        <v>10</v>
      </c>
      <c r="AE41" s="616">
        <f>((AG41*25)-AD41)</f>
        <v>15</v>
      </c>
      <c r="AF41" s="618">
        <f>SUM(AD41:AE44)</f>
        <v>25</v>
      </c>
      <c r="AG41" s="649">
        <v>1</v>
      </c>
    </row>
    <row r="42" spans="2:33" s="38" customFormat="1" ht="22.5" customHeight="1" x14ac:dyDescent="0.3">
      <c r="B42" s="545"/>
      <c r="C42" s="680"/>
      <c r="D42" s="270">
        <v>2</v>
      </c>
      <c r="E42" s="439" t="s">
        <v>152</v>
      </c>
      <c r="F42" s="440"/>
      <c r="G42" s="441"/>
      <c r="H42" s="42"/>
      <c r="I42" s="42"/>
      <c r="J42" s="42"/>
      <c r="K42" s="42"/>
      <c r="L42" s="40">
        <v>10</v>
      </c>
      <c r="M42" s="40">
        <f t="shared" ref="M42:M45" si="10">SUM(F42:L42)</f>
        <v>10</v>
      </c>
      <c r="N42" s="394">
        <v>15</v>
      </c>
      <c r="O42" s="394">
        <v>25</v>
      </c>
      <c r="P42" s="600"/>
      <c r="Q42" s="583"/>
      <c r="R42" s="3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682"/>
      <c r="AD42" s="685"/>
      <c r="AE42" s="600"/>
      <c r="AF42" s="566"/>
      <c r="AG42" s="583"/>
    </row>
    <row r="43" spans="2:33" ht="33.75" customHeight="1" x14ac:dyDescent="0.3">
      <c r="B43" s="545"/>
      <c r="C43" s="680"/>
      <c r="D43" s="270">
        <v>3</v>
      </c>
      <c r="E43" s="85" t="s">
        <v>153</v>
      </c>
      <c r="F43" s="329">
        <v>6</v>
      </c>
      <c r="G43" s="28">
        <v>4</v>
      </c>
      <c r="H43" s="54"/>
      <c r="I43" s="54"/>
      <c r="J43" s="54"/>
      <c r="K43" s="54"/>
      <c r="L43" s="54"/>
      <c r="M43" s="394">
        <f t="shared" si="10"/>
        <v>10</v>
      </c>
      <c r="N43" s="394">
        <v>15</v>
      </c>
      <c r="O43" s="394">
        <f t="shared" ref="O43" si="11">SUM(M43:N43)</f>
        <v>25</v>
      </c>
      <c r="P43" s="600"/>
      <c r="Q43" s="583"/>
      <c r="R43" s="80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682"/>
      <c r="AD43" s="685"/>
      <c r="AE43" s="600"/>
      <c r="AF43" s="566"/>
      <c r="AG43" s="583"/>
    </row>
    <row r="44" spans="2:33" ht="22.5" customHeight="1" thickBot="1" x14ac:dyDescent="0.35">
      <c r="B44" s="545"/>
      <c r="C44" s="680"/>
      <c r="D44" s="271">
        <v>4</v>
      </c>
      <c r="E44" s="98" t="s">
        <v>154</v>
      </c>
      <c r="F44" s="330">
        <v>10</v>
      </c>
      <c r="G44" s="331"/>
      <c r="H44" s="6"/>
      <c r="I44" s="6"/>
      <c r="J44" s="6"/>
      <c r="K44" s="6"/>
      <c r="L44" s="6"/>
      <c r="M44" s="398">
        <f t="shared" si="10"/>
        <v>10</v>
      </c>
      <c r="N44" s="398">
        <v>15</v>
      </c>
      <c r="O44" s="398">
        <v>25</v>
      </c>
      <c r="P44" s="617"/>
      <c r="Q44" s="650"/>
      <c r="R44" s="93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683"/>
      <c r="AD44" s="686"/>
      <c r="AE44" s="601"/>
      <c r="AF44" s="567"/>
      <c r="AG44" s="584"/>
    </row>
    <row r="45" spans="2:33" ht="26.25" customHeight="1" thickBot="1" x14ac:dyDescent="0.35">
      <c r="B45" s="509" t="s">
        <v>127</v>
      </c>
      <c r="C45" s="510"/>
      <c r="D45" s="672"/>
      <c r="E45" s="517"/>
      <c r="F45" s="253">
        <v>10</v>
      </c>
      <c r="G45" s="233"/>
      <c r="H45" s="139"/>
      <c r="I45" s="139"/>
      <c r="J45" s="139"/>
      <c r="K45" s="139"/>
      <c r="L45" s="139"/>
      <c r="M45" s="148">
        <f t="shared" si="10"/>
        <v>10</v>
      </c>
      <c r="N45" s="148">
        <v>15</v>
      </c>
      <c r="O45" s="148">
        <v>25</v>
      </c>
      <c r="P45" s="148">
        <v>1</v>
      </c>
      <c r="Q45" s="139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234"/>
      <c r="AD45" s="161">
        <f>SUM(AD41)</f>
        <v>10</v>
      </c>
      <c r="AE45" s="141">
        <f>SUM(AE41)</f>
        <v>15</v>
      </c>
      <c r="AF45" s="141">
        <f>SUM(AF41)</f>
        <v>25</v>
      </c>
      <c r="AG45" s="142">
        <v>1</v>
      </c>
    </row>
    <row r="46" spans="2:33" ht="12.75" customHeight="1" x14ac:dyDescent="0.3">
      <c r="B46" s="533" t="s">
        <v>184</v>
      </c>
      <c r="C46" s="586"/>
      <c r="D46" s="673" t="s">
        <v>124</v>
      </c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5"/>
    </row>
    <row r="47" spans="2:33" ht="10.5" customHeight="1" thickBot="1" x14ac:dyDescent="0.35">
      <c r="B47" s="533"/>
      <c r="C47" s="586"/>
      <c r="D47" s="676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8"/>
    </row>
    <row r="48" spans="2:33" ht="27" customHeight="1" thickBot="1" x14ac:dyDescent="0.35">
      <c r="B48" s="533"/>
      <c r="C48" s="586"/>
      <c r="D48" s="166">
        <v>1</v>
      </c>
      <c r="E48" s="324" t="s">
        <v>126</v>
      </c>
      <c r="F48" s="167"/>
      <c r="G48" s="167"/>
      <c r="H48" s="167"/>
      <c r="I48" s="167"/>
      <c r="J48" s="167"/>
      <c r="K48" s="167"/>
      <c r="L48" s="167"/>
      <c r="M48" s="168"/>
      <c r="N48" s="167"/>
      <c r="O48" s="168"/>
      <c r="P48" s="167"/>
      <c r="Q48" s="167"/>
      <c r="R48" s="167"/>
      <c r="S48" s="167"/>
      <c r="T48" s="167"/>
      <c r="U48" s="167"/>
      <c r="V48" s="167"/>
      <c r="W48" s="169">
        <v>120</v>
      </c>
      <c r="X48" s="167"/>
      <c r="Y48" s="169">
        <f>SUM(W48)</f>
        <v>120</v>
      </c>
      <c r="Z48" s="167"/>
      <c r="AA48" s="169">
        <f>SUM(Y48:Z48)</f>
        <v>120</v>
      </c>
      <c r="AB48" s="170">
        <v>4</v>
      </c>
      <c r="AC48" s="272" t="s">
        <v>7</v>
      </c>
      <c r="AD48" s="273">
        <f>SUM(AA48)</f>
        <v>120</v>
      </c>
      <c r="AE48" s="169">
        <f>SUM(Z48)</f>
        <v>0</v>
      </c>
      <c r="AF48" s="170">
        <f>SUM(AD48:AE48)</f>
        <v>120</v>
      </c>
      <c r="AG48" s="171">
        <f>SUM(AB48)</f>
        <v>4</v>
      </c>
    </row>
    <row r="49" spans="2:33" s="3" customFormat="1" ht="36" customHeight="1" thickBot="1" x14ac:dyDescent="0.35">
      <c r="B49" s="518" t="s">
        <v>112</v>
      </c>
      <c r="C49" s="520"/>
      <c r="D49" s="520"/>
      <c r="E49" s="519"/>
      <c r="F49" s="123">
        <f t="shared" ref="F49:P49" si="12">SUM(F38,F45,F48)</f>
        <v>159</v>
      </c>
      <c r="G49" s="383">
        <f t="shared" si="12"/>
        <v>109</v>
      </c>
      <c r="H49" s="383">
        <f t="shared" si="12"/>
        <v>256</v>
      </c>
      <c r="I49" s="383">
        <f t="shared" si="12"/>
        <v>76</v>
      </c>
      <c r="J49" s="383">
        <f t="shared" si="12"/>
        <v>0</v>
      </c>
      <c r="K49" s="383">
        <f t="shared" si="12"/>
        <v>0</v>
      </c>
      <c r="L49" s="383">
        <f t="shared" si="12"/>
        <v>0</v>
      </c>
      <c r="M49" s="383">
        <f t="shared" si="12"/>
        <v>600</v>
      </c>
      <c r="N49" s="383">
        <f t="shared" si="12"/>
        <v>205</v>
      </c>
      <c r="O49" s="383">
        <f t="shared" si="12"/>
        <v>805</v>
      </c>
      <c r="P49" s="383">
        <f t="shared" si="12"/>
        <v>30</v>
      </c>
      <c r="Q49" s="383" t="s">
        <v>113</v>
      </c>
      <c r="R49" s="383">
        <f t="shared" ref="R49:AB49" si="13">SUM(R38,R45,R48)</f>
        <v>79</v>
      </c>
      <c r="S49" s="383">
        <f t="shared" si="13"/>
        <v>92</v>
      </c>
      <c r="T49" s="383">
        <f t="shared" si="13"/>
        <v>222</v>
      </c>
      <c r="U49" s="383">
        <f t="shared" si="13"/>
        <v>76</v>
      </c>
      <c r="V49" s="383">
        <f t="shared" si="13"/>
        <v>0</v>
      </c>
      <c r="W49" s="383">
        <f t="shared" si="13"/>
        <v>120</v>
      </c>
      <c r="X49" s="383">
        <f t="shared" si="13"/>
        <v>0</v>
      </c>
      <c r="Y49" s="383">
        <f t="shared" si="13"/>
        <v>589</v>
      </c>
      <c r="Z49" s="383">
        <f t="shared" si="13"/>
        <v>191</v>
      </c>
      <c r="AA49" s="383">
        <f t="shared" si="13"/>
        <v>780</v>
      </c>
      <c r="AB49" s="383">
        <f t="shared" si="13"/>
        <v>30</v>
      </c>
      <c r="AC49" s="235" t="s">
        <v>113</v>
      </c>
      <c r="AD49" s="240">
        <f>SUM(AD38,AD45,AD48)</f>
        <v>1189</v>
      </c>
      <c r="AE49" s="383">
        <f>SUM(AE38,AE45,AE48)</f>
        <v>396</v>
      </c>
      <c r="AF49" s="383">
        <f>SUM(AF38,AF45,AF48)</f>
        <v>1585</v>
      </c>
      <c r="AG49" s="384">
        <f>SUM(AG38,AG45,AG48)</f>
        <v>60</v>
      </c>
    </row>
    <row r="50" spans="2:33" ht="15" customHeight="1" x14ac:dyDescent="0.3"/>
    <row r="51" spans="2:33" ht="17.399999999999999" x14ac:dyDescent="0.3">
      <c r="B51" s="538" t="s">
        <v>182</v>
      </c>
      <c r="C51" s="538"/>
      <c r="D51" s="538"/>
    </row>
    <row r="52" spans="2:33" ht="15.6" x14ac:dyDescent="0.3">
      <c r="B52" s="604" t="s">
        <v>138</v>
      </c>
      <c r="C52" s="604"/>
      <c r="D52" s="175" t="s">
        <v>6</v>
      </c>
    </row>
    <row r="53" spans="2:33" ht="15.6" x14ac:dyDescent="0.3">
      <c r="B53" s="604" t="s">
        <v>139</v>
      </c>
      <c r="C53" s="604"/>
      <c r="D53" s="175" t="s">
        <v>5</v>
      </c>
    </row>
    <row r="54" spans="2:33" ht="15.6" x14ac:dyDescent="0.3">
      <c r="B54" s="604" t="s">
        <v>140</v>
      </c>
      <c r="C54" s="604"/>
      <c r="D54" s="175" t="s">
        <v>4</v>
      </c>
    </row>
    <row r="55" spans="2:33" ht="15.6" x14ac:dyDescent="0.3">
      <c r="B55" s="604" t="s">
        <v>141</v>
      </c>
      <c r="C55" s="604"/>
      <c r="D55" s="175" t="s">
        <v>3</v>
      </c>
    </row>
    <row r="56" spans="2:33" ht="15.6" x14ac:dyDescent="0.3">
      <c r="B56" s="604" t="s">
        <v>142</v>
      </c>
      <c r="C56" s="604"/>
      <c r="D56" s="175" t="s">
        <v>2</v>
      </c>
    </row>
    <row r="57" spans="2:33" ht="15.6" x14ac:dyDescent="0.3">
      <c r="B57" s="604" t="s">
        <v>143</v>
      </c>
      <c r="C57" s="604"/>
      <c r="D57" s="175" t="s">
        <v>1</v>
      </c>
    </row>
    <row r="58" spans="2:33" ht="15.6" x14ac:dyDescent="0.3">
      <c r="B58" s="604" t="s">
        <v>0</v>
      </c>
      <c r="C58" s="604"/>
      <c r="D58" s="175" t="s">
        <v>107</v>
      </c>
    </row>
    <row r="59" spans="2:33" ht="15.6" x14ac:dyDescent="0.3">
      <c r="B59" s="604" t="s">
        <v>144</v>
      </c>
      <c r="C59" s="604"/>
      <c r="D59" s="175" t="s">
        <v>7</v>
      </c>
    </row>
    <row r="60" spans="2:33" ht="15.6" x14ac:dyDescent="0.3">
      <c r="B60" s="604" t="s">
        <v>145</v>
      </c>
      <c r="C60" s="604"/>
      <c r="D60" s="175" t="s">
        <v>11</v>
      </c>
    </row>
    <row r="61" spans="2:33" ht="15.6" x14ac:dyDescent="0.3">
      <c r="B61" s="604" t="s">
        <v>146</v>
      </c>
      <c r="C61" s="604"/>
      <c r="D61" s="175" t="s">
        <v>147</v>
      </c>
    </row>
  </sheetData>
  <mergeCells count="58">
    <mergeCell ref="B5:I5"/>
    <mergeCell ref="J5:AG5"/>
    <mergeCell ref="B2:AG2"/>
    <mergeCell ref="B3:I3"/>
    <mergeCell ref="J3:AG3"/>
    <mergeCell ref="B4:I4"/>
    <mergeCell ref="J4:AG4"/>
    <mergeCell ref="B6:I6"/>
    <mergeCell ref="J6:AG6"/>
    <mergeCell ref="B7:B12"/>
    <mergeCell ref="C7:C12"/>
    <mergeCell ref="D7:AG7"/>
    <mergeCell ref="D8:E10"/>
    <mergeCell ref="F8:Q8"/>
    <mergeCell ref="R8:AC8"/>
    <mergeCell ref="AD8:AG9"/>
    <mergeCell ref="F9:Q9"/>
    <mergeCell ref="R9:AC9"/>
    <mergeCell ref="D11:AG11"/>
    <mergeCell ref="E12:AG12"/>
    <mergeCell ref="B13:B14"/>
    <mergeCell ref="C13:C14"/>
    <mergeCell ref="B24:B35"/>
    <mergeCell ref="C24:C26"/>
    <mergeCell ref="C27:C33"/>
    <mergeCell ref="C34:C35"/>
    <mergeCell ref="B15:B23"/>
    <mergeCell ref="C15:C23"/>
    <mergeCell ref="AG15:AG17"/>
    <mergeCell ref="AG18:AG19"/>
    <mergeCell ref="B36:B37"/>
    <mergeCell ref="C36:C37"/>
    <mergeCell ref="B51:D51"/>
    <mergeCell ref="B38:E38"/>
    <mergeCell ref="B39:C40"/>
    <mergeCell ref="D39:AG40"/>
    <mergeCell ref="B41:C44"/>
    <mergeCell ref="P41:P44"/>
    <mergeCell ref="Q41:Q44"/>
    <mergeCell ref="AC41:AC44"/>
    <mergeCell ref="AD41:AD44"/>
    <mergeCell ref="AE41:AE44"/>
    <mergeCell ref="AF41:AF44"/>
    <mergeCell ref="AG41:AG44"/>
    <mergeCell ref="B45:E45"/>
    <mergeCell ref="B46:C48"/>
    <mergeCell ref="D46:AG47"/>
    <mergeCell ref="B49:E49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</mergeCells>
  <pageMargins left="0.23622047244094491" right="0.23622047244094491" top="0.15748031496062992" bottom="0.15748031496062992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02448"/>
    <pageSetUpPr fitToPage="1"/>
  </sheetPr>
  <dimension ref="B1:AH55"/>
  <sheetViews>
    <sheetView topLeftCell="A10" zoomScale="60" zoomScaleNormal="60" workbookViewId="0">
      <selection activeCell="AH10" sqref="AH1:AH1048576"/>
    </sheetView>
  </sheetViews>
  <sheetFormatPr defaultColWidth="9.109375" defaultRowHeight="14.4" x14ac:dyDescent="0.3"/>
  <cols>
    <col min="1" max="1" width="9.109375" style="1"/>
    <col min="2" max="2" width="19.5546875" style="2" customWidth="1"/>
    <col min="3" max="3" width="19" style="2" bestFit="1" customWidth="1"/>
    <col min="4" max="4" width="7.88671875" style="1" customWidth="1"/>
    <col min="5" max="5" width="61.88671875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7.6640625" style="1" customWidth="1"/>
    <col min="18" max="18" width="6.109375" style="1" customWidth="1"/>
    <col min="19" max="19" width="4.6640625" style="1" bestFit="1" customWidth="1"/>
    <col min="20" max="21" width="6.33203125" style="1" customWidth="1"/>
    <col min="22" max="22" width="3.33203125" style="1" bestFit="1" customWidth="1"/>
    <col min="23" max="23" width="6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6640625" style="3" customWidth="1"/>
    <col min="29" max="29" width="7.6640625" style="1" customWidth="1"/>
    <col min="30" max="30" width="9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11.886718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620" t="s">
        <v>103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2"/>
    </row>
    <row r="3" spans="2:34" ht="17.399999999999999" x14ac:dyDescent="0.3">
      <c r="B3" s="635" t="s">
        <v>171</v>
      </c>
      <c r="C3" s="636"/>
      <c r="D3" s="636"/>
      <c r="E3" s="636"/>
      <c r="F3" s="636"/>
      <c r="G3" s="636"/>
      <c r="H3" s="636"/>
      <c r="I3" s="636"/>
      <c r="J3" s="645" t="s">
        <v>173</v>
      </c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6"/>
    </row>
    <row r="4" spans="2:34" ht="15.6" x14ac:dyDescent="0.3">
      <c r="B4" s="637" t="s">
        <v>172</v>
      </c>
      <c r="C4" s="638"/>
      <c r="D4" s="638"/>
      <c r="E4" s="638"/>
      <c r="F4" s="638"/>
      <c r="G4" s="638"/>
      <c r="H4" s="638"/>
      <c r="I4" s="638"/>
      <c r="J4" s="643" t="s">
        <v>26</v>
      </c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4"/>
    </row>
    <row r="5" spans="2:34" ht="15.6" x14ac:dyDescent="0.3">
      <c r="B5" s="637" t="s">
        <v>104</v>
      </c>
      <c r="C5" s="638"/>
      <c r="D5" s="638"/>
      <c r="E5" s="638"/>
      <c r="F5" s="638"/>
      <c r="G5" s="638"/>
      <c r="H5" s="638"/>
      <c r="I5" s="638"/>
      <c r="J5" s="643" t="s">
        <v>28</v>
      </c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4"/>
    </row>
    <row r="6" spans="2:34" ht="16.2" thickBot="1" x14ac:dyDescent="0.35">
      <c r="B6" s="563" t="s">
        <v>105</v>
      </c>
      <c r="C6" s="642"/>
      <c r="D6" s="642"/>
      <c r="E6" s="642"/>
      <c r="F6" s="642"/>
      <c r="G6" s="642"/>
      <c r="H6" s="642"/>
      <c r="I6" s="642"/>
      <c r="J6" s="647" t="s">
        <v>194</v>
      </c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8"/>
    </row>
    <row r="7" spans="2:34" ht="33" customHeight="1" thickBot="1" x14ac:dyDescent="0.35">
      <c r="B7" s="532" t="s">
        <v>132</v>
      </c>
      <c r="C7" s="551" t="s">
        <v>133</v>
      </c>
      <c r="D7" s="694" t="s">
        <v>188</v>
      </c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6"/>
      <c r="AH7" s="145"/>
    </row>
    <row r="8" spans="2:34" ht="18.75" customHeight="1" x14ac:dyDescent="0.3">
      <c r="B8" s="533"/>
      <c r="C8" s="552"/>
      <c r="D8" s="543" t="s">
        <v>106</v>
      </c>
      <c r="E8" s="544"/>
      <c r="F8" s="709" t="s">
        <v>167</v>
      </c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05" t="s">
        <v>168</v>
      </c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7"/>
      <c r="AD8" s="708"/>
      <c r="AE8" s="708"/>
      <c r="AF8" s="708"/>
      <c r="AG8" s="693"/>
    </row>
    <row r="9" spans="2:34" ht="15.75" customHeight="1" thickBot="1" x14ac:dyDescent="0.35">
      <c r="B9" s="533"/>
      <c r="C9" s="552"/>
      <c r="D9" s="545"/>
      <c r="E9" s="546"/>
      <c r="F9" s="657" t="s">
        <v>24</v>
      </c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1"/>
      <c r="R9" s="657" t="s">
        <v>24</v>
      </c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1"/>
      <c r="AD9" s="624"/>
      <c r="AE9" s="624"/>
      <c r="AF9" s="624"/>
      <c r="AG9" s="625"/>
    </row>
    <row r="10" spans="2:34" s="4" customFormat="1" ht="144" customHeight="1" thickBot="1" x14ac:dyDescent="0.35">
      <c r="B10" s="533"/>
      <c r="C10" s="552"/>
      <c r="D10" s="651"/>
      <c r="E10" s="652"/>
      <c r="F10" s="276" t="s">
        <v>6</v>
      </c>
      <c r="G10" s="274" t="s">
        <v>5</v>
      </c>
      <c r="H10" s="274" t="s">
        <v>4</v>
      </c>
      <c r="I10" s="274" t="s">
        <v>3</v>
      </c>
      <c r="J10" s="274" t="s">
        <v>2</v>
      </c>
      <c r="K10" s="274" t="s">
        <v>1</v>
      </c>
      <c r="L10" s="274" t="s">
        <v>114</v>
      </c>
      <c r="M10" s="274" t="s">
        <v>191</v>
      </c>
      <c r="N10" s="274" t="s">
        <v>115</v>
      </c>
      <c r="O10" s="274" t="s">
        <v>116</v>
      </c>
      <c r="P10" s="274" t="s">
        <v>117</v>
      </c>
      <c r="Q10" s="370" t="s">
        <v>109</v>
      </c>
      <c r="R10" s="276" t="s">
        <v>6</v>
      </c>
      <c r="S10" s="274" t="s">
        <v>5</v>
      </c>
      <c r="T10" s="274" t="s">
        <v>4</v>
      </c>
      <c r="U10" s="274" t="s">
        <v>3</v>
      </c>
      <c r="V10" s="274" t="s">
        <v>2</v>
      </c>
      <c r="W10" s="274" t="s">
        <v>1</v>
      </c>
      <c r="X10" s="274" t="s">
        <v>107</v>
      </c>
      <c r="Y10" s="274" t="s">
        <v>118</v>
      </c>
      <c r="Z10" s="274" t="s">
        <v>115</v>
      </c>
      <c r="AA10" s="274" t="s">
        <v>116</v>
      </c>
      <c r="AB10" s="274" t="s">
        <v>108</v>
      </c>
      <c r="AC10" s="370" t="s">
        <v>119</v>
      </c>
      <c r="AD10" s="275" t="s">
        <v>120</v>
      </c>
      <c r="AE10" s="274" t="s">
        <v>121</v>
      </c>
      <c r="AF10" s="274" t="s">
        <v>122</v>
      </c>
      <c r="AG10" s="370" t="s">
        <v>110</v>
      </c>
    </row>
    <row r="11" spans="2:34" ht="23.25" customHeight="1" x14ac:dyDescent="0.3">
      <c r="B11" s="533"/>
      <c r="C11" s="552"/>
      <c r="D11" s="721" t="s">
        <v>123</v>
      </c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3"/>
    </row>
    <row r="12" spans="2:34" ht="23.25" customHeight="1" thickBot="1" x14ac:dyDescent="0.35">
      <c r="B12" s="514"/>
      <c r="C12" s="553"/>
      <c r="D12" s="386" t="s">
        <v>25</v>
      </c>
      <c r="E12" s="301" t="s">
        <v>124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3"/>
    </row>
    <row r="13" spans="2:34" ht="25.5" customHeight="1" thickBot="1" x14ac:dyDescent="0.35">
      <c r="B13" s="201" t="s">
        <v>134</v>
      </c>
      <c r="C13" s="304"/>
      <c r="D13" s="282">
        <v>1</v>
      </c>
      <c r="E13" s="285" t="s">
        <v>70</v>
      </c>
      <c r="F13" s="298"/>
      <c r="G13" s="279"/>
      <c r="H13" s="279">
        <v>4</v>
      </c>
      <c r="I13" s="279">
        <v>6</v>
      </c>
      <c r="J13" s="75"/>
      <c r="K13" s="75"/>
      <c r="L13" s="75"/>
      <c r="M13" s="75">
        <f>SUM(F13:L13)</f>
        <v>10</v>
      </c>
      <c r="N13" s="75">
        <f>((P13*25)-M13)</f>
        <v>15</v>
      </c>
      <c r="O13" s="75">
        <f>SUM(M13:N13)</f>
        <v>25</v>
      </c>
      <c r="P13" s="281">
        <v>1</v>
      </c>
      <c r="Q13" s="306" t="s">
        <v>7</v>
      </c>
      <c r="R13" s="295"/>
      <c r="S13" s="280"/>
      <c r="T13" s="280"/>
      <c r="U13" s="280"/>
      <c r="V13" s="280"/>
      <c r="W13" s="62"/>
      <c r="X13" s="75"/>
      <c r="Y13" s="75"/>
      <c r="Z13" s="75"/>
      <c r="AA13" s="75"/>
      <c r="AB13" s="281"/>
      <c r="AC13" s="309"/>
      <c r="AD13" s="250">
        <f>SUM(M13,Y13)</f>
        <v>10</v>
      </c>
      <c r="AE13" s="75">
        <f>SUM(N13,Z13)</f>
        <v>15</v>
      </c>
      <c r="AF13" s="76">
        <f>SUM(AD13:AE13)</f>
        <v>25</v>
      </c>
      <c r="AG13" s="77">
        <f>SUM(P13,AB13)</f>
        <v>1</v>
      </c>
    </row>
    <row r="14" spans="2:34" ht="25.5" customHeight="1" x14ac:dyDescent="0.3">
      <c r="B14" s="626" t="s">
        <v>135</v>
      </c>
      <c r="C14" s="712"/>
      <c r="D14" s="149">
        <v>2</v>
      </c>
      <c r="E14" s="286" t="s">
        <v>74</v>
      </c>
      <c r="F14" s="219"/>
      <c r="G14" s="56"/>
      <c r="H14" s="56"/>
      <c r="I14" s="56"/>
      <c r="J14" s="397"/>
      <c r="K14" s="397"/>
      <c r="L14" s="397"/>
      <c r="M14" s="397"/>
      <c r="N14" s="397"/>
      <c r="O14" s="397"/>
      <c r="P14" s="34"/>
      <c r="Q14" s="225"/>
      <c r="R14" s="210"/>
      <c r="S14" s="56"/>
      <c r="T14" s="56">
        <v>6</v>
      </c>
      <c r="U14" s="56">
        <v>24</v>
      </c>
      <c r="V14" s="57"/>
      <c r="W14" s="58"/>
      <c r="X14" s="397"/>
      <c r="Y14" s="397">
        <f t="shared" ref="Y14:Y30" si="0">SUM(R14:X14)</f>
        <v>30</v>
      </c>
      <c r="Z14" s="397">
        <f>((AB14*30)-Y14)</f>
        <v>0</v>
      </c>
      <c r="AA14" s="397">
        <f t="shared" ref="AA14:AA30" si="1">SUM(Y14:Z14)</f>
        <v>30</v>
      </c>
      <c r="AB14" s="34">
        <v>1</v>
      </c>
      <c r="AC14" s="310" t="s">
        <v>7</v>
      </c>
      <c r="AD14" s="81">
        <f t="shared" ref="AD14:AE30" si="2">SUM(M14,Y14)</f>
        <v>30</v>
      </c>
      <c r="AE14" s="397">
        <f t="shared" si="2"/>
        <v>0</v>
      </c>
      <c r="AF14" s="399">
        <f t="shared" ref="AF14:AF30" si="3">SUM(AD14:AE14)</f>
        <v>30</v>
      </c>
      <c r="AG14" s="401">
        <f t="shared" ref="AG14:AG30" si="4">SUM(P14,AB14)</f>
        <v>1</v>
      </c>
    </row>
    <row r="15" spans="2:34" ht="24" customHeight="1" x14ac:dyDescent="0.3">
      <c r="B15" s="692"/>
      <c r="C15" s="714"/>
      <c r="D15" s="53">
        <v>3</v>
      </c>
      <c r="E15" s="287" t="s">
        <v>71</v>
      </c>
      <c r="F15" s="220">
        <v>12</v>
      </c>
      <c r="G15" s="25"/>
      <c r="H15" s="25">
        <v>18</v>
      </c>
      <c r="I15" s="25"/>
      <c r="J15" s="394"/>
      <c r="K15" s="394"/>
      <c r="L15" s="394"/>
      <c r="M15" s="394">
        <f t="shared" ref="M15:M29" si="5">SUM(F15:L15)</f>
        <v>30</v>
      </c>
      <c r="N15" s="394">
        <f t="shared" ref="N15:N29" si="6">((P15*25)-M15)</f>
        <v>20</v>
      </c>
      <c r="O15" s="394">
        <f t="shared" ref="O15:O29" si="7">SUM(M15:N15)</f>
        <v>50</v>
      </c>
      <c r="P15" s="55">
        <v>2</v>
      </c>
      <c r="Q15" s="408" t="s">
        <v>7</v>
      </c>
      <c r="R15" s="211"/>
      <c r="S15" s="25"/>
      <c r="T15" s="25"/>
      <c r="U15" s="25"/>
      <c r="V15" s="30"/>
      <c r="W15" s="54"/>
      <c r="X15" s="394"/>
      <c r="Y15" s="394"/>
      <c r="Z15" s="394"/>
      <c r="AA15" s="394"/>
      <c r="AB15" s="55"/>
      <c r="AC15" s="311"/>
      <c r="AD15" s="82">
        <f t="shared" si="2"/>
        <v>30</v>
      </c>
      <c r="AE15" s="394">
        <f t="shared" si="2"/>
        <v>20</v>
      </c>
      <c r="AF15" s="388">
        <f t="shared" si="3"/>
        <v>50</v>
      </c>
      <c r="AG15" s="391">
        <f t="shared" si="4"/>
        <v>2</v>
      </c>
    </row>
    <row r="16" spans="2:34" ht="24" customHeight="1" x14ac:dyDescent="0.3">
      <c r="B16" s="692"/>
      <c r="C16" s="714"/>
      <c r="D16" s="53">
        <v>4</v>
      </c>
      <c r="E16" s="288" t="s">
        <v>69</v>
      </c>
      <c r="F16" s="220"/>
      <c r="G16" s="25"/>
      <c r="H16" s="25">
        <v>15</v>
      </c>
      <c r="I16" s="25"/>
      <c r="J16" s="394"/>
      <c r="K16" s="394"/>
      <c r="L16" s="394"/>
      <c r="M16" s="394">
        <f t="shared" si="5"/>
        <v>15</v>
      </c>
      <c r="N16" s="394">
        <f t="shared" si="6"/>
        <v>10</v>
      </c>
      <c r="O16" s="394">
        <f t="shared" si="7"/>
        <v>25</v>
      </c>
      <c r="P16" s="55">
        <v>1</v>
      </c>
      <c r="Q16" s="408" t="s">
        <v>7</v>
      </c>
      <c r="R16" s="211"/>
      <c r="S16" s="25"/>
      <c r="T16" s="25"/>
      <c r="U16" s="25"/>
      <c r="V16" s="30"/>
      <c r="W16" s="54"/>
      <c r="X16" s="394"/>
      <c r="Y16" s="394"/>
      <c r="Z16" s="394"/>
      <c r="AA16" s="394"/>
      <c r="AB16" s="55"/>
      <c r="AC16" s="311"/>
      <c r="AD16" s="82">
        <f t="shared" si="2"/>
        <v>15</v>
      </c>
      <c r="AE16" s="394">
        <f t="shared" si="2"/>
        <v>10</v>
      </c>
      <c r="AF16" s="388">
        <f t="shared" si="3"/>
        <v>25</v>
      </c>
      <c r="AG16" s="391">
        <f t="shared" si="4"/>
        <v>1</v>
      </c>
    </row>
    <row r="17" spans="2:33" ht="24" customHeight="1" x14ac:dyDescent="0.3">
      <c r="B17" s="692"/>
      <c r="C17" s="714"/>
      <c r="D17" s="283">
        <v>5</v>
      </c>
      <c r="E17" s="289" t="s">
        <v>67</v>
      </c>
      <c r="F17" s="299"/>
      <c r="G17" s="39"/>
      <c r="H17" s="39">
        <v>15</v>
      </c>
      <c r="I17" s="39">
        <v>20</v>
      </c>
      <c r="J17" s="40"/>
      <c r="K17" s="40"/>
      <c r="L17" s="40">
        <v>15</v>
      </c>
      <c r="M17" s="40">
        <f t="shared" si="5"/>
        <v>50</v>
      </c>
      <c r="N17" s="40">
        <f t="shared" si="6"/>
        <v>25</v>
      </c>
      <c r="O17" s="40">
        <f t="shared" si="7"/>
        <v>75</v>
      </c>
      <c r="P17" s="43">
        <v>3</v>
      </c>
      <c r="Q17" s="408" t="s">
        <v>17</v>
      </c>
      <c r="R17" s="296"/>
      <c r="S17" s="39"/>
      <c r="T17" s="39"/>
      <c r="U17" s="39"/>
      <c r="V17" s="41"/>
      <c r="W17" s="42"/>
      <c r="X17" s="40"/>
      <c r="Y17" s="40"/>
      <c r="Z17" s="40"/>
      <c r="AA17" s="40"/>
      <c r="AB17" s="43"/>
      <c r="AC17" s="311"/>
      <c r="AD17" s="108">
        <f t="shared" si="2"/>
        <v>50</v>
      </c>
      <c r="AE17" s="40">
        <f t="shared" si="2"/>
        <v>25</v>
      </c>
      <c r="AF17" s="44">
        <f t="shared" si="3"/>
        <v>75</v>
      </c>
      <c r="AG17" s="45">
        <f t="shared" si="4"/>
        <v>3</v>
      </c>
    </row>
    <row r="18" spans="2:33" ht="24" customHeight="1" thickBot="1" x14ac:dyDescent="0.35">
      <c r="B18" s="623"/>
      <c r="C18" s="713"/>
      <c r="D18" s="144">
        <v>6</v>
      </c>
      <c r="E18" s="290" t="s">
        <v>91</v>
      </c>
      <c r="F18" s="222">
        <v>10</v>
      </c>
      <c r="G18" s="24"/>
      <c r="H18" s="24">
        <v>8</v>
      </c>
      <c r="I18" s="24">
        <v>12</v>
      </c>
      <c r="J18" s="398"/>
      <c r="K18" s="398"/>
      <c r="L18" s="398"/>
      <c r="M18" s="398">
        <f t="shared" si="5"/>
        <v>30</v>
      </c>
      <c r="N18" s="398">
        <f>((P18*30)-M18)</f>
        <v>0</v>
      </c>
      <c r="O18" s="398">
        <f t="shared" si="7"/>
        <v>30</v>
      </c>
      <c r="P18" s="29">
        <v>1</v>
      </c>
      <c r="Q18" s="228" t="s">
        <v>7</v>
      </c>
      <c r="R18" s="212"/>
      <c r="S18" s="24"/>
      <c r="T18" s="24"/>
      <c r="U18" s="24"/>
      <c r="V18" s="31"/>
      <c r="W18" s="6"/>
      <c r="X18" s="398"/>
      <c r="Y18" s="398"/>
      <c r="Z18" s="398"/>
      <c r="AA18" s="398"/>
      <c r="AB18" s="29"/>
      <c r="AC18" s="312"/>
      <c r="AD18" s="83">
        <f t="shared" si="2"/>
        <v>30</v>
      </c>
      <c r="AE18" s="398">
        <f t="shared" si="2"/>
        <v>0</v>
      </c>
      <c r="AF18" s="400">
        <f t="shared" si="3"/>
        <v>30</v>
      </c>
      <c r="AG18" s="402">
        <f t="shared" si="4"/>
        <v>1</v>
      </c>
    </row>
    <row r="19" spans="2:33" ht="26.25" customHeight="1" x14ac:dyDescent="0.3">
      <c r="B19" s="655" t="s">
        <v>136</v>
      </c>
      <c r="C19" s="658" t="s">
        <v>97</v>
      </c>
      <c r="D19" s="149">
        <v>7</v>
      </c>
      <c r="E19" s="291" t="s">
        <v>73</v>
      </c>
      <c r="F19" s="219">
        <v>24</v>
      </c>
      <c r="G19" s="56"/>
      <c r="H19" s="56"/>
      <c r="I19" s="56">
        <v>100</v>
      </c>
      <c r="J19" s="397"/>
      <c r="K19" s="397"/>
      <c r="L19" s="397"/>
      <c r="M19" s="397">
        <f t="shared" si="5"/>
        <v>124</v>
      </c>
      <c r="N19" s="397">
        <f t="shared" si="6"/>
        <v>51</v>
      </c>
      <c r="O19" s="397">
        <f t="shared" si="7"/>
        <v>175</v>
      </c>
      <c r="P19" s="34">
        <v>7</v>
      </c>
      <c r="Q19" s="225" t="s">
        <v>7</v>
      </c>
      <c r="R19" s="210"/>
      <c r="S19" s="56"/>
      <c r="T19" s="56"/>
      <c r="U19" s="56"/>
      <c r="V19" s="57"/>
      <c r="W19" s="58"/>
      <c r="X19" s="397"/>
      <c r="Y19" s="397"/>
      <c r="Z19" s="397"/>
      <c r="AA19" s="397"/>
      <c r="AB19" s="34"/>
      <c r="AC19" s="310"/>
      <c r="AD19" s="81">
        <f t="shared" si="2"/>
        <v>124</v>
      </c>
      <c r="AE19" s="397">
        <f t="shared" si="2"/>
        <v>51</v>
      </c>
      <c r="AF19" s="399">
        <f t="shared" si="3"/>
        <v>175</v>
      </c>
      <c r="AG19" s="401">
        <f t="shared" si="4"/>
        <v>7</v>
      </c>
    </row>
    <row r="20" spans="2:33" ht="19.5" customHeight="1" x14ac:dyDescent="0.3">
      <c r="B20" s="656"/>
      <c r="C20" s="659"/>
      <c r="D20" s="53">
        <v>8</v>
      </c>
      <c r="E20" s="287" t="s">
        <v>72</v>
      </c>
      <c r="F20" s="220"/>
      <c r="G20" s="25"/>
      <c r="H20" s="25"/>
      <c r="I20" s="25"/>
      <c r="J20" s="394"/>
      <c r="K20" s="394"/>
      <c r="L20" s="394"/>
      <c r="M20" s="394">
        <f t="shared" si="5"/>
        <v>0</v>
      </c>
      <c r="N20" s="394">
        <f t="shared" si="6"/>
        <v>0</v>
      </c>
      <c r="O20" s="394">
        <f t="shared" si="7"/>
        <v>0</v>
      </c>
      <c r="P20" s="55">
        <v>0</v>
      </c>
      <c r="Q20" s="408"/>
      <c r="R20" s="211">
        <v>10</v>
      </c>
      <c r="S20" s="25"/>
      <c r="T20" s="25">
        <v>15</v>
      </c>
      <c r="U20" s="25">
        <v>45</v>
      </c>
      <c r="V20" s="30"/>
      <c r="W20" s="54"/>
      <c r="X20" s="394"/>
      <c r="Y20" s="394">
        <f t="shared" si="0"/>
        <v>70</v>
      </c>
      <c r="Z20" s="394">
        <f t="shared" ref="Z20:Z30" si="8">((AB20*25)-Y20)</f>
        <v>30</v>
      </c>
      <c r="AA20" s="394">
        <f t="shared" si="1"/>
        <v>100</v>
      </c>
      <c r="AB20" s="55">
        <v>4</v>
      </c>
      <c r="AC20" s="311" t="s">
        <v>7</v>
      </c>
      <c r="AD20" s="82">
        <f t="shared" si="2"/>
        <v>70</v>
      </c>
      <c r="AE20" s="394">
        <f t="shared" si="2"/>
        <v>30</v>
      </c>
      <c r="AF20" s="388">
        <f t="shared" si="3"/>
        <v>100</v>
      </c>
      <c r="AG20" s="391">
        <f t="shared" si="4"/>
        <v>4</v>
      </c>
    </row>
    <row r="21" spans="2:33" ht="19.5" customHeight="1" thickBot="1" x14ac:dyDescent="0.35">
      <c r="B21" s="656"/>
      <c r="C21" s="701"/>
      <c r="D21" s="151">
        <v>9</v>
      </c>
      <c r="E21" s="292" t="s">
        <v>65</v>
      </c>
      <c r="F21" s="218">
        <v>8</v>
      </c>
      <c r="G21" s="205"/>
      <c r="H21" s="205">
        <v>6</v>
      </c>
      <c r="I21" s="205">
        <v>26</v>
      </c>
      <c r="J21" s="395"/>
      <c r="K21" s="395"/>
      <c r="L21" s="395"/>
      <c r="M21" s="395">
        <f t="shared" si="5"/>
        <v>40</v>
      </c>
      <c r="N21" s="395">
        <f t="shared" si="6"/>
        <v>10</v>
      </c>
      <c r="O21" s="395">
        <f t="shared" si="7"/>
        <v>50</v>
      </c>
      <c r="P21" s="206">
        <v>2</v>
      </c>
      <c r="Q21" s="226" t="s">
        <v>66</v>
      </c>
      <c r="R21" s="209">
        <v>8</v>
      </c>
      <c r="S21" s="205"/>
      <c r="T21" s="205">
        <v>6</v>
      </c>
      <c r="U21" s="205">
        <v>28</v>
      </c>
      <c r="V21" s="278"/>
      <c r="W21" s="63"/>
      <c r="X21" s="395"/>
      <c r="Y21" s="395">
        <f t="shared" si="0"/>
        <v>42</v>
      </c>
      <c r="Z21" s="395">
        <f t="shared" si="8"/>
        <v>8</v>
      </c>
      <c r="AA21" s="395">
        <f t="shared" si="1"/>
        <v>50</v>
      </c>
      <c r="AB21" s="206">
        <v>2</v>
      </c>
      <c r="AC21" s="313" t="s">
        <v>7</v>
      </c>
      <c r="AD21" s="90">
        <f t="shared" si="2"/>
        <v>82</v>
      </c>
      <c r="AE21" s="395">
        <f t="shared" si="2"/>
        <v>18</v>
      </c>
      <c r="AF21" s="389">
        <f t="shared" si="3"/>
        <v>100</v>
      </c>
      <c r="AG21" s="392">
        <f t="shared" si="4"/>
        <v>4</v>
      </c>
    </row>
    <row r="22" spans="2:33" ht="31.2" x14ac:dyDescent="0.3">
      <c r="B22" s="656"/>
      <c r="C22" s="718" t="s">
        <v>92</v>
      </c>
      <c r="D22" s="149">
        <v>10</v>
      </c>
      <c r="E22" s="291" t="s">
        <v>61</v>
      </c>
      <c r="F22" s="219">
        <v>10</v>
      </c>
      <c r="G22" s="56"/>
      <c r="H22" s="56">
        <v>13</v>
      </c>
      <c r="I22" s="56">
        <v>39</v>
      </c>
      <c r="J22" s="397"/>
      <c r="K22" s="397"/>
      <c r="L22" s="397"/>
      <c r="M22" s="397">
        <f t="shared" si="5"/>
        <v>62</v>
      </c>
      <c r="N22" s="397">
        <f t="shared" si="6"/>
        <v>13</v>
      </c>
      <c r="O22" s="397">
        <f t="shared" si="7"/>
        <v>75</v>
      </c>
      <c r="P22" s="34">
        <v>3</v>
      </c>
      <c r="Q22" s="225" t="s">
        <v>7</v>
      </c>
      <c r="R22" s="210">
        <v>10</v>
      </c>
      <c r="S22" s="56"/>
      <c r="T22" s="56">
        <v>7</v>
      </c>
      <c r="U22" s="56">
        <v>35</v>
      </c>
      <c r="V22" s="57"/>
      <c r="W22" s="58"/>
      <c r="X22" s="397"/>
      <c r="Y22" s="397">
        <f t="shared" si="0"/>
        <v>52</v>
      </c>
      <c r="Z22" s="397">
        <f t="shared" si="8"/>
        <v>23</v>
      </c>
      <c r="AA22" s="397">
        <f t="shared" si="1"/>
        <v>75</v>
      </c>
      <c r="AB22" s="34">
        <v>3</v>
      </c>
      <c r="AC22" s="310" t="s">
        <v>7</v>
      </c>
      <c r="AD22" s="81">
        <f t="shared" si="2"/>
        <v>114</v>
      </c>
      <c r="AE22" s="397">
        <f t="shared" si="2"/>
        <v>36</v>
      </c>
      <c r="AF22" s="399">
        <f t="shared" si="3"/>
        <v>150</v>
      </c>
      <c r="AG22" s="401">
        <f t="shared" si="4"/>
        <v>6</v>
      </c>
    </row>
    <row r="23" spans="2:33" ht="24.75" customHeight="1" x14ac:dyDescent="0.3">
      <c r="B23" s="656"/>
      <c r="C23" s="719"/>
      <c r="D23" s="53">
        <v>11</v>
      </c>
      <c r="E23" s="287" t="s">
        <v>62</v>
      </c>
      <c r="F23" s="220">
        <v>9</v>
      </c>
      <c r="G23" s="25"/>
      <c r="H23" s="25">
        <v>7</v>
      </c>
      <c r="I23" s="25">
        <v>48</v>
      </c>
      <c r="J23" s="394"/>
      <c r="K23" s="394"/>
      <c r="L23" s="394"/>
      <c r="M23" s="394">
        <f t="shared" si="5"/>
        <v>64</v>
      </c>
      <c r="N23" s="394">
        <f t="shared" si="6"/>
        <v>11</v>
      </c>
      <c r="O23" s="394">
        <f t="shared" si="7"/>
        <v>75</v>
      </c>
      <c r="P23" s="55">
        <v>3</v>
      </c>
      <c r="Q23" s="408" t="s">
        <v>7</v>
      </c>
      <c r="R23" s="211">
        <v>6</v>
      </c>
      <c r="S23" s="25"/>
      <c r="T23" s="25">
        <v>7</v>
      </c>
      <c r="U23" s="25">
        <v>48</v>
      </c>
      <c r="V23" s="30"/>
      <c r="W23" s="54"/>
      <c r="X23" s="394"/>
      <c r="Y23" s="394">
        <f t="shared" si="0"/>
        <v>61</v>
      </c>
      <c r="Z23" s="394">
        <f t="shared" si="8"/>
        <v>14</v>
      </c>
      <c r="AA23" s="394">
        <f t="shared" si="1"/>
        <v>75</v>
      </c>
      <c r="AB23" s="55">
        <v>3</v>
      </c>
      <c r="AC23" s="311" t="s">
        <v>7</v>
      </c>
      <c r="AD23" s="82">
        <f t="shared" si="2"/>
        <v>125</v>
      </c>
      <c r="AE23" s="394">
        <f t="shared" si="2"/>
        <v>25</v>
      </c>
      <c r="AF23" s="388">
        <f t="shared" si="3"/>
        <v>150</v>
      </c>
      <c r="AG23" s="391">
        <f t="shared" si="4"/>
        <v>6</v>
      </c>
    </row>
    <row r="24" spans="2:33" ht="26.25" customHeight="1" x14ac:dyDescent="0.3">
      <c r="B24" s="656"/>
      <c r="C24" s="719"/>
      <c r="D24" s="53">
        <v>12</v>
      </c>
      <c r="E24" s="287" t="s">
        <v>64</v>
      </c>
      <c r="F24" s="220"/>
      <c r="G24" s="25"/>
      <c r="H24" s="25"/>
      <c r="I24" s="25"/>
      <c r="J24" s="394"/>
      <c r="K24" s="394"/>
      <c r="L24" s="394"/>
      <c r="M24" s="394"/>
      <c r="N24" s="394"/>
      <c r="O24" s="394"/>
      <c r="P24" s="55"/>
      <c r="Q24" s="408"/>
      <c r="R24" s="211">
        <v>5</v>
      </c>
      <c r="S24" s="25"/>
      <c r="T24" s="25">
        <v>15</v>
      </c>
      <c r="U24" s="25">
        <v>45</v>
      </c>
      <c r="V24" s="30"/>
      <c r="W24" s="54"/>
      <c r="X24" s="394"/>
      <c r="Y24" s="394">
        <f t="shared" si="0"/>
        <v>65</v>
      </c>
      <c r="Z24" s="394">
        <f t="shared" si="8"/>
        <v>85</v>
      </c>
      <c r="AA24" s="394">
        <f t="shared" si="1"/>
        <v>150</v>
      </c>
      <c r="AB24" s="55">
        <v>6</v>
      </c>
      <c r="AC24" s="311" t="s">
        <v>7</v>
      </c>
      <c r="AD24" s="82">
        <f t="shared" si="2"/>
        <v>65</v>
      </c>
      <c r="AE24" s="394">
        <f t="shared" si="2"/>
        <v>85</v>
      </c>
      <c r="AF24" s="388">
        <f t="shared" si="3"/>
        <v>150</v>
      </c>
      <c r="AG24" s="391">
        <f t="shared" si="4"/>
        <v>6</v>
      </c>
    </row>
    <row r="25" spans="2:33" ht="15.6" x14ac:dyDescent="0.3">
      <c r="B25" s="656"/>
      <c r="C25" s="719"/>
      <c r="D25" s="53">
        <v>13</v>
      </c>
      <c r="E25" s="287" t="s">
        <v>159</v>
      </c>
      <c r="F25" s="220"/>
      <c r="G25" s="25"/>
      <c r="H25" s="27">
        <v>10</v>
      </c>
      <c r="I25" s="27">
        <v>20</v>
      </c>
      <c r="J25" s="394"/>
      <c r="K25" s="394"/>
      <c r="L25" s="394"/>
      <c r="M25" s="394">
        <f t="shared" si="5"/>
        <v>30</v>
      </c>
      <c r="N25" s="394">
        <f>((P25*30)-M25)</f>
        <v>0</v>
      </c>
      <c r="O25" s="394">
        <f t="shared" si="7"/>
        <v>30</v>
      </c>
      <c r="P25" s="55">
        <v>1</v>
      </c>
      <c r="Q25" s="408" t="s">
        <v>7</v>
      </c>
      <c r="R25" s="211"/>
      <c r="S25" s="25"/>
      <c r="T25" s="25"/>
      <c r="U25" s="25"/>
      <c r="V25" s="30"/>
      <c r="W25" s="54"/>
      <c r="X25" s="394"/>
      <c r="Y25" s="394"/>
      <c r="Z25" s="394"/>
      <c r="AA25" s="394"/>
      <c r="AB25" s="55"/>
      <c r="AC25" s="311"/>
      <c r="AD25" s="82">
        <f t="shared" si="2"/>
        <v>30</v>
      </c>
      <c r="AE25" s="394">
        <f t="shared" si="2"/>
        <v>0</v>
      </c>
      <c r="AF25" s="388">
        <f t="shared" si="3"/>
        <v>30</v>
      </c>
      <c r="AG25" s="391">
        <f t="shared" si="4"/>
        <v>1</v>
      </c>
    </row>
    <row r="26" spans="2:33" ht="19.5" customHeight="1" thickBot="1" x14ac:dyDescent="0.35">
      <c r="B26" s="656"/>
      <c r="C26" s="720"/>
      <c r="D26" s="144">
        <v>14</v>
      </c>
      <c r="E26" s="290" t="s">
        <v>48</v>
      </c>
      <c r="F26" s="300"/>
      <c r="G26" s="277"/>
      <c r="H26" s="24"/>
      <c r="I26" s="24"/>
      <c r="J26" s="398"/>
      <c r="K26" s="398"/>
      <c r="L26" s="398"/>
      <c r="M26" s="398"/>
      <c r="N26" s="398"/>
      <c r="O26" s="398"/>
      <c r="P26" s="29"/>
      <c r="Q26" s="307"/>
      <c r="R26" s="297">
        <v>6</v>
      </c>
      <c r="S26" s="277">
        <v>24</v>
      </c>
      <c r="T26" s="277"/>
      <c r="U26" s="277"/>
      <c r="V26" s="284"/>
      <c r="W26" s="6"/>
      <c r="X26" s="398"/>
      <c r="Y26" s="398">
        <f t="shared" si="0"/>
        <v>30</v>
      </c>
      <c r="Z26" s="398">
        <f>((AB26*30)-Y26)</f>
        <v>0</v>
      </c>
      <c r="AA26" s="398">
        <f t="shared" si="1"/>
        <v>30</v>
      </c>
      <c r="AB26" s="29">
        <v>1</v>
      </c>
      <c r="AC26" s="312" t="s">
        <v>7</v>
      </c>
      <c r="AD26" s="83">
        <f t="shared" si="2"/>
        <v>30</v>
      </c>
      <c r="AE26" s="398">
        <f t="shared" si="2"/>
        <v>0</v>
      </c>
      <c r="AF26" s="400">
        <f t="shared" si="3"/>
        <v>30</v>
      </c>
      <c r="AG26" s="402">
        <f t="shared" si="4"/>
        <v>1</v>
      </c>
    </row>
    <row r="27" spans="2:33" ht="24.75" customHeight="1" x14ac:dyDescent="0.3">
      <c r="B27" s="656"/>
      <c r="C27" s="661" t="s">
        <v>95</v>
      </c>
      <c r="D27" s="150">
        <v>15</v>
      </c>
      <c r="E27" s="293" t="s">
        <v>63</v>
      </c>
      <c r="F27" s="223">
        <v>6</v>
      </c>
      <c r="G27" s="26"/>
      <c r="H27" s="26">
        <v>6</v>
      </c>
      <c r="I27" s="26">
        <v>30</v>
      </c>
      <c r="J27" s="393"/>
      <c r="K27" s="393"/>
      <c r="L27" s="393"/>
      <c r="M27" s="393">
        <f t="shared" si="5"/>
        <v>42</v>
      </c>
      <c r="N27" s="393">
        <f t="shared" si="6"/>
        <v>8</v>
      </c>
      <c r="O27" s="393">
        <f t="shared" si="7"/>
        <v>50</v>
      </c>
      <c r="P27" s="33">
        <v>2</v>
      </c>
      <c r="Q27" s="229" t="s">
        <v>7</v>
      </c>
      <c r="R27" s="214"/>
      <c r="S27" s="26"/>
      <c r="T27" s="26">
        <v>5</v>
      </c>
      <c r="U27" s="26">
        <v>25</v>
      </c>
      <c r="V27" s="32"/>
      <c r="W27" s="23"/>
      <c r="X27" s="393"/>
      <c r="Y27" s="393">
        <f t="shared" si="0"/>
        <v>30</v>
      </c>
      <c r="Z27" s="393">
        <f t="shared" si="8"/>
        <v>20</v>
      </c>
      <c r="AA27" s="393">
        <f t="shared" si="1"/>
        <v>50</v>
      </c>
      <c r="AB27" s="33">
        <v>2</v>
      </c>
      <c r="AC27" s="314" t="s">
        <v>7</v>
      </c>
      <c r="AD27" s="160">
        <f t="shared" si="2"/>
        <v>72</v>
      </c>
      <c r="AE27" s="393">
        <f t="shared" si="2"/>
        <v>28</v>
      </c>
      <c r="AF27" s="387">
        <f t="shared" si="3"/>
        <v>100</v>
      </c>
      <c r="AG27" s="390">
        <f t="shared" si="4"/>
        <v>4</v>
      </c>
    </row>
    <row r="28" spans="2:33" ht="16.2" thickBot="1" x14ac:dyDescent="0.35">
      <c r="B28" s="657"/>
      <c r="C28" s="660"/>
      <c r="D28" s="144">
        <v>16</v>
      </c>
      <c r="E28" s="294" t="s">
        <v>68</v>
      </c>
      <c r="F28" s="222">
        <v>6</v>
      </c>
      <c r="G28" s="24"/>
      <c r="H28" s="24">
        <v>6</v>
      </c>
      <c r="I28" s="24">
        <v>30</v>
      </c>
      <c r="J28" s="398"/>
      <c r="K28" s="398"/>
      <c r="L28" s="398"/>
      <c r="M28" s="398">
        <f t="shared" si="5"/>
        <v>42</v>
      </c>
      <c r="N28" s="398">
        <f t="shared" si="6"/>
        <v>8</v>
      </c>
      <c r="O28" s="398">
        <f t="shared" si="7"/>
        <v>50</v>
      </c>
      <c r="P28" s="29">
        <v>2</v>
      </c>
      <c r="Q28" s="228" t="s">
        <v>7</v>
      </c>
      <c r="R28" s="212">
        <v>18</v>
      </c>
      <c r="S28" s="24"/>
      <c r="T28" s="24">
        <v>6</v>
      </c>
      <c r="U28" s="24">
        <v>30</v>
      </c>
      <c r="V28" s="31"/>
      <c r="W28" s="6"/>
      <c r="X28" s="398"/>
      <c r="Y28" s="398">
        <f t="shared" si="0"/>
        <v>54</v>
      </c>
      <c r="Z28" s="398">
        <f t="shared" si="8"/>
        <v>21</v>
      </c>
      <c r="AA28" s="398">
        <f t="shared" si="1"/>
        <v>75</v>
      </c>
      <c r="AB28" s="29">
        <v>3</v>
      </c>
      <c r="AC28" s="312" t="s">
        <v>7</v>
      </c>
      <c r="AD28" s="83">
        <f t="shared" si="2"/>
        <v>96</v>
      </c>
      <c r="AE28" s="398">
        <f t="shared" si="2"/>
        <v>29</v>
      </c>
      <c r="AF28" s="400">
        <f t="shared" si="3"/>
        <v>125</v>
      </c>
      <c r="AG28" s="402">
        <f t="shared" si="4"/>
        <v>5</v>
      </c>
    </row>
    <row r="29" spans="2:33" ht="33.75" customHeight="1" x14ac:dyDescent="0.3">
      <c r="B29" s="655" t="s">
        <v>137</v>
      </c>
      <c r="C29" s="712"/>
      <c r="D29" s="149">
        <v>17</v>
      </c>
      <c r="E29" s="291" t="s">
        <v>60</v>
      </c>
      <c r="F29" s="219"/>
      <c r="G29" s="56"/>
      <c r="H29" s="56">
        <v>20</v>
      </c>
      <c r="I29" s="56"/>
      <c r="J29" s="397"/>
      <c r="K29" s="397"/>
      <c r="L29" s="397"/>
      <c r="M29" s="397">
        <f t="shared" si="5"/>
        <v>20</v>
      </c>
      <c r="N29" s="397">
        <f t="shared" si="6"/>
        <v>5</v>
      </c>
      <c r="O29" s="397">
        <f t="shared" si="7"/>
        <v>25</v>
      </c>
      <c r="P29" s="34">
        <v>1</v>
      </c>
      <c r="Q29" s="225" t="s">
        <v>7</v>
      </c>
      <c r="R29" s="210"/>
      <c r="S29" s="56"/>
      <c r="T29" s="56"/>
      <c r="U29" s="56"/>
      <c r="V29" s="57"/>
      <c r="W29" s="58"/>
      <c r="X29" s="397"/>
      <c r="Y29" s="397"/>
      <c r="Z29" s="397"/>
      <c r="AA29" s="397"/>
      <c r="AB29" s="34"/>
      <c r="AC29" s="310"/>
      <c r="AD29" s="81">
        <f t="shared" si="2"/>
        <v>20</v>
      </c>
      <c r="AE29" s="397">
        <f t="shared" si="2"/>
        <v>5</v>
      </c>
      <c r="AF29" s="399">
        <f t="shared" si="3"/>
        <v>25</v>
      </c>
      <c r="AG29" s="401">
        <f t="shared" si="4"/>
        <v>1</v>
      </c>
    </row>
    <row r="30" spans="2:33" ht="21.75" customHeight="1" thickBot="1" x14ac:dyDescent="0.35">
      <c r="B30" s="657"/>
      <c r="C30" s="713"/>
      <c r="D30" s="144">
        <v>18</v>
      </c>
      <c r="E30" s="290" t="s">
        <v>59</v>
      </c>
      <c r="F30" s="222"/>
      <c r="G30" s="24"/>
      <c r="H30" s="24"/>
      <c r="I30" s="24"/>
      <c r="J30" s="398"/>
      <c r="K30" s="398"/>
      <c r="L30" s="398"/>
      <c r="M30" s="398"/>
      <c r="N30" s="398"/>
      <c r="O30" s="398"/>
      <c r="P30" s="29"/>
      <c r="Q30" s="228"/>
      <c r="R30" s="212"/>
      <c r="S30" s="24"/>
      <c r="T30" s="24">
        <v>20</v>
      </c>
      <c r="U30" s="24"/>
      <c r="V30" s="31"/>
      <c r="W30" s="6"/>
      <c r="X30" s="398"/>
      <c r="Y30" s="398">
        <f t="shared" si="0"/>
        <v>20</v>
      </c>
      <c r="Z30" s="398">
        <f t="shared" si="8"/>
        <v>5</v>
      </c>
      <c r="AA30" s="398">
        <f t="shared" si="1"/>
        <v>25</v>
      </c>
      <c r="AB30" s="29">
        <v>1</v>
      </c>
      <c r="AC30" s="312" t="s">
        <v>7</v>
      </c>
      <c r="AD30" s="83">
        <f t="shared" si="2"/>
        <v>20</v>
      </c>
      <c r="AE30" s="398">
        <f t="shared" si="2"/>
        <v>5</v>
      </c>
      <c r="AF30" s="400">
        <f t="shared" si="3"/>
        <v>25</v>
      </c>
      <c r="AG30" s="402">
        <f t="shared" si="4"/>
        <v>1</v>
      </c>
    </row>
    <row r="31" spans="2:33" ht="30" customHeight="1" thickBot="1" x14ac:dyDescent="0.35">
      <c r="B31" s="509" t="s">
        <v>127</v>
      </c>
      <c r="C31" s="510"/>
      <c r="D31" s="510"/>
      <c r="E31" s="517"/>
      <c r="F31" s="131">
        <f t="shared" ref="F31:AB31" si="9">SUM(F13:F30)</f>
        <v>85</v>
      </c>
      <c r="G31" s="132">
        <f t="shared" si="9"/>
        <v>0</v>
      </c>
      <c r="H31" s="132">
        <f t="shared" si="9"/>
        <v>128</v>
      </c>
      <c r="I31" s="132">
        <f t="shared" si="9"/>
        <v>331</v>
      </c>
      <c r="J31" s="132">
        <f t="shared" si="9"/>
        <v>0</v>
      </c>
      <c r="K31" s="132">
        <f t="shared" si="9"/>
        <v>0</v>
      </c>
      <c r="L31" s="132">
        <f t="shared" si="9"/>
        <v>15</v>
      </c>
      <c r="M31" s="132">
        <f t="shared" si="9"/>
        <v>559</v>
      </c>
      <c r="N31" s="132">
        <f t="shared" si="9"/>
        <v>176</v>
      </c>
      <c r="O31" s="132">
        <f t="shared" si="9"/>
        <v>735</v>
      </c>
      <c r="P31" s="132">
        <f t="shared" si="9"/>
        <v>29</v>
      </c>
      <c r="Q31" s="137">
        <f t="shared" si="9"/>
        <v>0</v>
      </c>
      <c r="R31" s="187">
        <f t="shared" si="9"/>
        <v>63</v>
      </c>
      <c r="S31" s="173">
        <f t="shared" si="9"/>
        <v>24</v>
      </c>
      <c r="T31" s="173">
        <f t="shared" si="9"/>
        <v>87</v>
      </c>
      <c r="U31" s="173">
        <f t="shared" si="9"/>
        <v>280</v>
      </c>
      <c r="V31" s="173">
        <f t="shared" si="9"/>
        <v>0</v>
      </c>
      <c r="W31" s="173">
        <f t="shared" si="9"/>
        <v>0</v>
      </c>
      <c r="X31" s="173">
        <f t="shared" si="9"/>
        <v>0</v>
      </c>
      <c r="Y31" s="173">
        <f t="shared" si="9"/>
        <v>454</v>
      </c>
      <c r="Z31" s="173">
        <f t="shared" si="9"/>
        <v>206</v>
      </c>
      <c r="AA31" s="173">
        <f t="shared" si="9"/>
        <v>660</v>
      </c>
      <c r="AB31" s="173">
        <f t="shared" si="9"/>
        <v>26</v>
      </c>
      <c r="AC31" s="315"/>
      <c r="AD31" s="131">
        <f>SUM(AD13:AD30)</f>
        <v>1013</v>
      </c>
      <c r="AE31" s="132">
        <f>SUM(AE13:AE30)</f>
        <v>382</v>
      </c>
      <c r="AF31" s="132">
        <f>SUM(AF13:AF30)</f>
        <v>1395</v>
      </c>
      <c r="AG31" s="137">
        <f>SUM(AG13:AG30)</f>
        <v>55</v>
      </c>
    </row>
    <row r="32" spans="2:33" ht="15.75" customHeight="1" x14ac:dyDescent="0.3">
      <c r="B32" s="532" t="s">
        <v>125</v>
      </c>
      <c r="C32" s="585"/>
      <c r="D32" s="587" t="s">
        <v>124</v>
      </c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9"/>
    </row>
    <row r="33" spans="2:34" ht="16.5" customHeight="1" thickBot="1" x14ac:dyDescent="0.35">
      <c r="B33" s="533"/>
      <c r="C33" s="586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2"/>
    </row>
    <row r="34" spans="2:34" ht="15.75" customHeight="1" x14ac:dyDescent="0.3">
      <c r="B34" s="543" t="s">
        <v>198</v>
      </c>
      <c r="C34" s="679"/>
      <c r="D34" s="269">
        <v>1</v>
      </c>
      <c r="E34" s="316" t="s">
        <v>100</v>
      </c>
      <c r="F34" s="219">
        <v>10</v>
      </c>
      <c r="G34" s="56"/>
      <c r="H34" s="58"/>
      <c r="I34" s="58"/>
      <c r="J34" s="58"/>
      <c r="K34" s="58"/>
      <c r="L34" s="58"/>
      <c r="M34" s="397">
        <f>SUM(F34)</f>
        <v>10</v>
      </c>
      <c r="N34" s="397">
        <f>((P34*25)-M34)</f>
        <v>15</v>
      </c>
      <c r="O34" s="397">
        <f>SUM(M34:N34)</f>
        <v>25</v>
      </c>
      <c r="P34" s="616">
        <v>1</v>
      </c>
      <c r="Q34" s="521" t="s">
        <v>7</v>
      </c>
      <c r="R34" s="79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725"/>
      <c r="AD34" s="684">
        <v>10</v>
      </c>
      <c r="AE34" s="616">
        <f>((AG34*25)-AD34)</f>
        <v>15</v>
      </c>
      <c r="AF34" s="618">
        <f>SUM(AD34:AE38)</f>
        <v>25</v>
      </c>
      <c r="AG34" s="649">
        <v>1</v>
      </c>
    </row>
    <row r="35" spans="2:34" ht="15.6" x14ac:dyDescent="0.3">
      <c r="B35" s="545"/>
      <c r="C35" s="680"/>
      <c r="D35" s="270">
        <v>2</v>
      </c>
      <c r="E35" s="157" t="s">
        <v>101</v>
      </c>
      <c r="F35" s="220">
        <v>10</v>
      </c>
      <c r="G35" s="27"/>
      <c r="H35" s="54"/>
      <c r="I35" s="54"/>
      <c r="J35" s="54"/>
      <c r="K35" s="54"/>
      <c r="L35" s="54"/>
      <c r="M35" s="394">
        <f t="shared" ref="M35" si="10">SUM(F35)</f>
        <v>10</v>
      </c>
      <c r="N35" s="394">
        <v>15</v>
      </c>
      <c r="O35" s="394">
        <f t="shared" ref="O35:O38" si="11">SUM(M35:N35)</f>
        <v>25</v>
      </c>
      <c r="P35" s="600"/>
      <c r="Q35" s="522"/>
      <c r="R35" s="80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726"/>
      <c r="AD35" s="685"/>
      <c r="AE35" s="600"/>
      <c r="AF35" s="566"/>
      <c r="AG35" s="583"/>
    </row>
    <row r="36" spans="2:34" ht="27.6" x14ac:dyDescent="0.3">
      <c r="B36" s="545"/>
      <c r="C36" s="680"/>
      <c r="D36" s="442">
        <v>3</v>
      </c>
      <c r="E36" s="443" t="s">
        <v>102</v>
      </c>
      <c r="F36" s="444">
        <v>10</v>
      </c>
      <c r="G36" s="445"/>
      <c r="H36" s="446"/>
      <c r="I36" s="446"/>
      <c r="J36" s="446"/>
      <c r="K36" s="446"/>
      <c r="L36" s="446"/>
      <c r="M36" s="447">
        <v>10</v>
      </c>
      <c r="N36" s="447">
        <v>15</v>
      </c>
      <c r="O36" s="447">
        <v>25</v>
      </c>
      <c r="P36" s="601"/>
      <c r="Q36" s="724"/>
      <c r="R36" s="93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727"/>
      <c r="AD36" s="686"/>
      <c r="AE36" s="601"/>
      <c r="AF36" s="567"/>
      <c r="AG36" s="584"/>
    </row>
    <row r="37" spans="2:34" ht="15.6" x14ac:dyDescent="0.3">
      <c r="B37" s="545"/>
      <c r="C37" s="680"/>
      <c r="D37" s="485">
        <v>4</v>
      </c>
      <c r="E37" s="490" t="s">
        <v>200</v>
      </c>
      <c r="F37" s="491"/>
      <c r="G37" s="492"/>
      <c r="H37" s="494">
        <v>10</v>
      </c>
      <c r="I37" s="493"/>
      <c r="J37" s="493"/>
      <c r="K37" s="493"/>
      <c r="L37" s="493"/>
      <c r="M37" s="494">
        <v>10</v>
      </c>
      <c r="N37" s="494">
        <v>15</v>
      </c>
      <c r="O37" s="494">
        <v>25</v>
      </c>
      <c r="P37" s="601"/>
      <c r="Q37" s="724"/>
      <c r="R37" s="93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727"/>
      <c r="AD37" s="686"/>
      <c r="AE37" s="601"/>
      <c r="AF37" s="567"/>
      <c r="AG37" s="584"/>
      <c r="AH37" s="483"/>
    </row>
    <row r="38" spans="2:34" ht="20.25" customHeight="1" thickBot="1" x14ac:dyDescent="0.35">
      <c r="B38" s="651"/>
      <c r="C38" s="715"/>
      <c r="D38" s="448">
        <v>5</v>
      </c>
      <c r="E38" s="449" t="s">
        <v>193</v>
      </c>
      <c r="F38" s="450">
        <v>10</v>
      </c>
      <c r="G38" s="451"/>
      <c r="H38" s="431"/>
      <c r="I38" s="431"/>
      <c r="J38" s="431"/>
      <c r="K38" s="431"/>
      <c r="L38" s="431"/>
      <c r="M38" s="117">
        <f>SUM(F38:G38)</f>
        <v>10</v>
      </c>
      <c r="N38" s="117">
        <v>15</v>
      </c>
      <c r="O38" s="117">
        <f t="shared" si="11"/>
        <v>25</v>
      </c>
      <c r="P38" s="617"/>
      <c r="Q38" s="523"/>
      <c r="R38" s="102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728"/>
      <c r="AD38" s="729"/>
      <c r="AE38" s="617"/>
      <c r="AF38" s="619"/>
      <c r="AG38" s="650"/>
    </row>
    <row r="39" spans="2:34" ht="23.25" customHeight="1" thickBot="1" x14ac:dyDescent="0.35">
      <c r="B39" s="716" t="s">
        <v>127</v>
      </c>
      <c r="C39" s="717"/>
      <c r="D39" s="717"/>
      <c r="E39" s="717"/>
      <c r="F39" s="317">
        <v>10</v>
      </c>
      <c r="G39" s="318"/>
      <c r="H39" s="319"/>
      <c r="I39" s="319"/>
      <c r="J39" s="319"/>
      <c r="K39" s="319"/>
      <c r="L39" s="319"/>
      <c r="M39" s="318">
        <v>10</v>
      </c>
      <c r="N39" s="318">
        <v>15</v>
      </c>
      <c r="O39" s="318">
        <f>SUM(O34)</f>
        <v>25</v>
      </c>
      <c r="P39" s="318">
        <v>1</v>
      </c>
      <c r="Q39" s="320"/>
      <c r="R39" s="321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241"/>
      <c r="AD39" s="322">
        <f>SUM(AD34)</f>
        <v>10</v>
      </c>
      <c r="AE39" s="198">
        <v>15</v>
      </c>
      <c r="AF39" s="198">
        <f>SUM(AF34)</f>
        <v>25</v>
      </c>
      <c r="AG39" s="323">
        <v>1</v>
      </c>
    </row>
    <row r="40" spans="2:34" ht="15.75" customHeight="1" x14ac:dyDescent="0.3">
      <c r="B40" s="532" t="s">
        <v>111</v>
      </c>
      <c r="C40" s="585"/>
      <c r="D40" s="588" t="s">
        <v>124</v>
      </c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9"/>
    </row>
    <row r="41" spans="2:34" ht="16.5" customHeight="1" thickBot="1" x14ac:dyDescent="0.35">
      <c r="B41" s="533"/>
      <c r="C41" s="586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2"/>
    </row>
    <row r="42" spans="2:34" ht="24.75" customHeight="1" thickBot="1" x14ac:dyDescent="0.35">
      <c r="B42" s="514"/>
      <c r="C42" s="516"/>
      <c r="D42" s="73">
        <v>1</v>
      </c>
      <c r="E42" s="334" t="s">
        <v>126</v>
      </c>
      <c r="F42" s="252"/>
      <c r="G42" s="62"/>
      <c r="H42" s="62"/>
      <c r="I42" s="62"/>
      <c r="J42" s="62"/>
      <c r="K42" s="62"/>
      <c r="L42" s="62"/>
      <c r="M42" s="74"/>
      <c r="N42" s="75"/>
      <c r="O42" s="74"/>
      <c r="P42" s="62"/>
      <c r="Q42" s="335"/>
      <c r="R42" s="246"/>
      <c r="S42" s="167"/>
      <c r="T42" s="167"/>
      <c r="U42" s="167"/>
      <c r="V42" s="167"/>
      <c r="W42" s="169">
        <v>120</v>
      </c>
      <c r="X42" s="167"/>
      <c r="Y42" s="169">
        <f>SUM(W42)</f>
        <v>120</v>
      </c>
      <c r="Z42" s="167"/>
      <c r="AA42" s="169">
        <f>SUM(Y42:Z42)</f>
        <v>120</v>
      </c>
      <c r="AB42" s="170">
        <v>4</v>
      </c>
      <c r="AC42" s="241" t="s">
        <v>7</v>
      </c>
      <c r="AD42" s="273">
        <f>SUM(AA42)</f>
        <v>120</v>
      </c>
      <c r="AE42" s="169">
        <f>SUM(Z42)</f>
        <v>0</v>
      </c>
      <c r="AF42" s="170">
        <f>SUM(AD42:AE42)</f>
        <v>120</v>
      </c>
      <c r="AG42" s="171">
        <f>SUM(AB42)</f>
        <v>4</v>
      </c>
    </row>
    <row r="43" spans="2:34" s="3" customFormat="1" ht="27.75" customHeight="1" thickBot="1" x14ac:dyDescent="0.35">
      <c r="B43" s="703" t="s">
        <v>112</v>
      </c>
      <c r="C43" s="672"/>
      <c r="D43" s="672"/>
      <c r="E43" s="704"/>
      <c r="F43" s="124">
        <f t="shared" ref="F43:P43" si="12">SUM(F31,F39,F42)</f>
        <v>95</v>
      </c>
      <c r="G43" s="71">
        <f t="shared" si="12"/>
        <v>0</v>
      </c>
      <c r="H43" s="71">
        <f t="shared" si="12"/>
        <v>128</v>
      </c>
      <c r="I43" s="71">
        <f t="shared" si="12"/>
        <v>331</v>
      </c>
      <c r="J43" s="71">
        <f t="shared" si="12"/>
        <v>0</v>
      </c>
      <c r="K43" s="71">
        <f t="shared" si="12"/>
        <v>0</v>
      </c>
      <c r="L43" s="71">
        <f t="shared" si="12"/>
        <v>15</v>
      </c>
      <c r="M43" s="71">
        <f t="shared" si="12"/>
        <v>569</v>
      </c>
      <c r="N43" s="71">
        <f t="shared" si="12"/>
        <v>191</v>
      </c>
      <c r="O43" s="71">
        <f t="shared" si="12"/>
        <v>760</v>
      </c>
      <c r="P43" s="71">
        <f t="shared" si="12"/>
        <v>30</v>
      </c>
      <c r="Q43" s="137" t="s">
        <v>113</v>
      </c>
      <c r="R43" s="123">
        <f t="shared" ref="R43:AB43" si="13">SUM(R31,R39,R42)</f>
        <v>63</v>
      </c>
      <c r="S43" s="383">
        <f t="shared" si="13"/>
        <v>24</v>
      </c>
      <c r="T43" s="383">
        <f t="shared" si="13"/>
        <v>87</v>
      </c>
      <c r="U43" s="383">
        <f t="shared" si="13"/>
        <v>280</v>
      </c>
      <c r="V43" s="383">
        <f t="shared" si="13"/>
        <v>0</v>
      </c>
      <c r="W43" s="383">
        <f t="shared" si="13"/>
        <v>120</v>
      </c>
      <c r="X43" s="383">
        <f t="shared" si="13"/>
        <v>0</v>
      </c>
      <c r="Y43" s="383">
        <f t="shared" si="13"/>
        <v>574</v>
      </c>
      <c r="Z43" s="383">
        <f t="shared" si="13"/>
        <v>206</v>
      </c>
      <c r="AA43" s="383">
        <f t="shared" si="13"/>
        <v>780</v>
      </c>
      <c r="AB43" s="383">
        <f t="shared" si="13"/>
        <v>30</v>
      </c>
      <c r="AC43" s="234" t="s">
        <v>113</v>
      </c>
      <c r="AD43" s="240">
        <f>SUM(AD31,AD39,AD42)</f>
        <v>1143</v>
      </c>
      <c r="AE43" s="383">
        <f>SUM(AE31,AE39,AE42)</f>
        <v>397</v>
      </c>
      <c r="AF43" s="383">
        <f>SUM(AF31,AF39,AF42)</f>
        <v>1540</v>
      </c>
      <c r="AG43" s="384">
        <f>SUM(AG31,AG39,AG42)</f>
        <v>60</v>
      </c>
    </row>
    <row r="44" spans="2:34" ht="15.75" customHeight="1" x14ac:dyDescent="0.3"/>
    <row r="45" spans="2:34" ht="17.399999999999999" x14ac:dyDescent="0.3">
      <c r="B45" s="538" t="s">
        <v>182</v>
      </c>
      <c r="C45" s="538"/>
      <c r="D45" s="538"/>
    </row>
    <row r="46" spans="2:34" ht="15.6" x14ac:dyDescent="0.3">
      <c r="B46" s="604" t="s">
        <v>138</v>
      </c>
      <c r="C46" s="604"/>
      <c r="D46" s="175" t="s">
        <v>6</v>
      </c>
    </row>
    <row r="47" spans="2:34" ht="15.6" x14ac:dyDescent="0.3">
      <c r="B47" s="604" t="s">
        <v>139</v>
      </c>
      <c r="C47" s="604"/>
      <c r="D47" s="175" t="s">
        <v>5</v>
      </c>
    </row>
    <row r="48" spans="2:34" ht="15.6" x14ac:dyDescent="0.3">
      <c r="B48" s="604" t="s">
        <v>140</v>
      </c>
      <c r="C48" s="604"/>
      <c r="D48" s="175" t="s">
        <v>4</v>
      </c>
    </row>
    <row r="49" spans="2:4" ht="15.6" x14ac:dyDescent="0.3">
      <c r="B49" s="604" t="s">
        <v>141</v>
      </c>
      <c r="C49" s="604"/>
      <c r="D49" s="175" t="s">
        <v>3</v>
      </c>
    </row>
    <row r="50" spans="2:4" ht="15.6" x14ac:dyDescent="0.3">
      <c r="B50" s="604" t="s">
        <v>142</v>
      </c>
      <c r="C50" s="604"/>
      <c r="D50" s="175" t="s">
        <v>2</v>
      </c>
    </row>
    <row r="51" spans="2:4" ht="15.6" x14ac:dyDescent="0.3">
      <c r="B51" s="604" t="s">
        <v>143</v>
      </c>
      <c r="C51" s="604"/>
      <c r="D51" s="175" t="s">
        <v>1</v>
      </c>
    </row>
    <row r="52" spans="2:4" ht="15.6" x14ac:dyDescent="0.3">
      <c r="B52" s="604" t="s">
        <v>0</v>
      </c>
      <c r="C52" s="604"/>
      <c r="D52" s="175" t="s">
        <v>107</v>
      </c>
    </row>
    <row r="53" spans="2:4" ht="15.6" x14ac:dyDescent="0.3">
      <c r="B53" s="604" t="s">
        <v>144</v>
      </c>
      <c r="C53" s="604"/>
      <c r="D53" s="175" t="s">
        <v>7</v>
      </c>
    </row>
    <row r="54" spans="2:4" ht="15.6" x14ac:dyDescent="0.3">
      <c r="B54" s="604" t="s">
        <v>145</v>
      </c>
      <c r="C54" s="604"/>
      <c r="D54" s="175" t="s">
        <v>11</v>
      </c>
    </row>
    <row r="55" spans="2:4" ht="15.6" x14ac:dyDescent="0.3">
      <c r="B55" s="604" t="s">
        <v>146</v>
      </c>
      <c r="C55" s="604"/>
      <c r="D55" s="175" t="s">
        <v>147</v>
      </c>
    </row>
  </sheetData>
  <mergeCells count="53">
    <mergeCell ref="B5:I5"/>
    <mergeCell ref="J5:AG5"/>
    <mergeCell ref="B2:AG2"/>
    <mergeCell ref="B3:I3"/>
    <mergeCell ref="J3:AG3"/>
    <mergeCell ref="B4:I4"/>
    <mergeCell ref="J4:AG4"/>
    <mergeCell ref="B6:I6"/>
    <mergeCell ref="J6:AG6"/>
    <mergeCell ref="B7:B12"/>
    <mergeCell ref="C7:C12"/>
    <mergeCell ref="D7:AG7"/>
    <mergeCell ref="D8:E10"/>
    <mergeCell ref="F8:Q8"/>
    <mergeCell ref="R8:AC8"/>
    <mergeCell ref="AD8:AG9"/>
    <mergeCell ref="F9:Q9"/>
    <mergeCell ref="R9:AC9"/>
    <mergeCell ref="D11:AG11"/>
    <mergeCell ref="B14:B18"/>
    <mergeCell ref="C14:C18"/>
    <mergeCell ref="B19:B28"/>
    <mergeCell ref="C19:C21"/>
    <mergeCell ref="C22:C26"/>
    <mergeCell ref="C27:C28"/>
    <mergeCell ref="B29:B30"/>
    <mergeCell ref="C29:C30"/>
    <mergeCell ref="B31:E31"/>
    <mergeCell ref="B32:C33"/>
    <mergeCell ref="D32:AG33"/>
    <mergeCell ref="AE34:AE38"/>
    <mergeCell ref="AF34:AF38"/>
    <mergeCell ref="AG34:AG38"/>
    <mergeCell ref="B39:E39"/>
    <mergeCell ref="B40:C42"/>
    <mergeCell ref="D40:AG41"/>
    <mergeCell ref="B34:C38"/>
    <mergeCell ref="P34:P38"/>
    <mergeCell ref="Q34:Q38"/>
    <mergeCell ref="AC34:AC38"/>
    <mergeCell ref="AD34:AD38"/>
    <mergeCell ref="B55:C55"/>
    <mergeCell ref="B43:E43"/>
    <mergeCell ref="B45:D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23622047244094491" right="0.23622047244094491" top="0.35433070866141736" bottom="0.35433070866141736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 ROK STAC</vt:lpstr>
      <vt:lpstr>II ROK STAC</vt:lpstr>
      <vt:lpstr>III ROK STAC</vt:lpstr>
      <vt:lpstr>IV ROK STAC</vt:lpstr>
      <vt:lpstr>V ROK STAC</vt:lpstr>
      <vt:lpstr>I ROK NS</vt:lpstr>
      <vt:lpstr>II ROK NS</vt:lpstr>
      <vt:lpstr>III ROK NS</vt:lpstr>
      <vt:lpstr>IV ROK NS</vt:lpstr>
      <vt:lpstr>V ROK 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2022-07-13T12:22:08Z</dcterms:modified>
</cp:coreProperties>
</file>